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2560" yWindow="2040" windowWidth="34340" windowHeight="16060" tabRatio="500"/>
  </bookViews>
  <sheets>
    <sheet name="ASVV 2004 geb 1 5 6 en 8" sheetId="1" r:id="rId1"/>
    <sheet name="ASVV 2012 geb 1 5 6 en 8"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34" i="1" l="1"/>
  <c r="B33" i="2"/>
  <c r="T7" i="2"/>
  <c r="T8" i="2"/>
  <c r="T9" i="2"/>
  <c r="T10" i="2"/>
  <c r="T11" i="2"/>
  <c r="T13" i="2"/>
  <c r="T14" i="2"/>
  <c r="T15" i="2"/>
  <c r="T16" i="2"/>
  <c r="T18" i="2"/>
  <c r="R7" i="2"/>
  <c r="R8" i="2"/>
  <c r="R9" i="2"/>
  <c r="R10" i="2"/>
  <c r="R11" i="2"/>
  <c r="R13" i="2"/>
  <c r="R14" i="2"/>
  <c r="R15" i="2"/>
  <c r="R16" i="2"/>
  <c r="R18" i="2"/>
  <c r="P7" i="2"/>
  <c r="P8" i="2"/>
  <c r="P9" i="2"/>
  <c r="P10" i="2"/>
  <c r="P11" i="2"/>
  <c r="P13" i="2"/>
  <c r="P14" i="2"/>
  <c r="P15" i="2"/>
  <c r="P16" i="2"/>
  <c r="P18" i="2"/>
  <c r="N7" i="2"/>
  <c r="N8" i="2"/>
  <c r="N9" i="2"/>
  <c r="N10" i="2"/>
  <c r="N11" i="2"/>
  <c r="N13" i="2"/>
  <c r="N14" i="2"/>
  <c r="N15" i="2"/>
  <c r="N16" i="2"/>
  <c r="N18" i="2"/>
  <c r="L7" i="2"/>
  <c r="L8" i="2"/>
  <c r="L9" i="2"/>
  <c r="L10" i="2"/>
  <c r="L11" i="2"/>
  <c r="L13" i="2"/>
  <c r="L14" i="2"/>
  <c r="L15" i="2"/>
  <c r="L16" i="2"/>
  <c r="L18" i="2"/>
  <c r="J7" i="2"/>
  <c r="J8" i="2"/>
  <c r="J9" i="2"/>
  <c r="J10" i="2"/>
  <c r="J11" i="2"/>
  <c r="J13" i="2"/>
  <c r="J14" i="2"/>
  <c r="J15" i="2"/>
  <c r="J16" i="2"/>
  <c r="J18" i="2"/>
  <c r="H7" i="2"/>
  <c r="H8" i="2"/>
  <c r="H9" i="2"/>
  <c r="H10" i="2"/>
  <c r="H11" i="2"/>
  <c r="H13" i="2"/>
  <c r="H14" i="2"/>
  <c r="H15" i="2"/>
  <c r="H16" i="2"/>
  <c r="H18" i="2"/>
  <c r="F7" i="2"/>
  <c r="F8" i="2"/>
  <c r="F9" i="2"/>
  <c r="F10" i="2"/>
  <c r="F11" i="2"/>
  <c r="F13" i="2"/>
  <c r="F14" i="2"/>
  <c r="F15" i="2"/>
  <c r="F16" i="2"/>
  <c r="F18" i="2"/>
  <c r="T9" i="1"/>
  <c r="R9" i="1"/>
  <c r="P9" i="1"/>
  <c r="N9" i="1"/>
  <c r="L9" i="1"/>
  <c r="J9" i="1"/>
  <c r="H9" i="1"/>
  <c r="F9" i="1"/>
  <c r="F7" i="1"/>
  <c r="H7" i="1"/>
  <c r="J7" i="1"/>
  <c r="L7" i="1"/>
  <c r="N7" i="1"/>
  <c r="P7" i="1"/>
  <c r="R7" i="1"/>
  <c r="T7" i="1"/>
  <c r="F8" i="1"/>
  <c r="H8" i="1"/>
  <c r="J8" i="1"/>
  <c r="L8" i="1"/>
  <c r="N8" i="1"/>
  <c r="P8" i="1"/>
  <c r="R8" i="1"/>
  <c r="T8" i="1"/>
  <c r="T11" i="1"/>
  <c r="T10" i="1"/>
  <c r="T13" i="1"/>
  <c r="T14" i="1"/>
  <c r="T15" i="1"/>
  <c r="T16" i="1"/>
  <c r="R10" i="1"/>
  <c r="R11" i="1"/>
  <c r="R13" i="1"/>
  <c r="R14" i="1"/>
  <c r="R15" i="1"/>
  <c r="R16" i="1"/>
  <c r="T18" i="1"/>
  <c r="R18" i="1"/>
  <c r="P10" i="1"/>
  <c r="P11" i="1"/>
  <c r="P13" i="1"/>
  <c r="P14" i="1"/>
  <c r="P15" i="1"/>
  <c r="P16" i="1"/>
  <c r="P18" i="1"/>
  <c r="N10" i="1"/>
  <c r="N11" i="1"/>
  <c r="N13" i="1"/>
  <c r="N14" i="1"/>
  <c r="N15" i="1"/>
  <c r="N16" i="1"/>
  <c r="N18" i="1"/>
  <c r="L10" i="1"/>
  <c r="L11" i="1"/>
  <c r="L13" i="1"/>
  <c r="L14" i="1"/>
  <c r="L15" i="1"/>
  <c r="L16" i="1"/>
  <c r="L18" i="1"/>
  <c r="J10" i="1"/>
  <c r="J11" i="1"/>
  <c r="J13" i="1"/>
  <c r="J14" i="1"/>
  <c r="J15" i="1"/>
  <c r="J16" i="1"/>
  <c r="J18" i="1"/>
  <c r="H10" i="1"/>
  <c r="H11" i="1"/>
  <c r="H13" i="1"/>
  <c r="H14" i="1"/>
  <c r="H15" i="1"/>
  <c r="H16" i="1"/>
  <c r="H18" i="1"/>
  <c r="F10" i="1"/>
  <c r="F11" i="1"/>
  <c r="F13" i="1"/>
  <c r="F14" i="1"/>
  <c r="F15" i="1"/>
  <c r="F16" i="1"/>
  <c r="F18" i="1"/>
</calcChain>
</file>

<file path=xl/sharedStrings.xml><?xml version="1.0" encoding="utf-8"?>
<sst xmlns="http://schemas.openxmlformats.org/spreadsheetml/2006/main" count="149" uniqueCount="47">
  <si>
    <t>eenheden</t>
  </si>
  <si>
    <t>ochtend</t>
  </si>
  <si>
    <t>middag</t>
  </si>
  <si>
    <t>avond</t>
  </si>
  <si>
    <t>koopavond</t>
  </si>
  <si>
    <t>nacht</t>
  </si>
  <si>
    <t>Speelparadijs</t>
  </si>
  <si>
    <t>m2 bvo</t>
  </si>
  <si>
    <t>Opmerkingen:</t>
  </si>
  <si>
    <t>Zondag</t>
  </si>
  <si>
    <t>Zaterdag</t>
  </si>
  <si>
    <t>P-norm</t>
  </si>
  <si>
    <t>Functie</t>
  </si>
  <si>
    <t>aantal</t>
  </si>
  <si>
    <t>Soort</t>
  </si>
  <si>
    <t>aanwezig-heid</t>
  </si>
  <si>
    <t>parkeer-plaatsen</t>
  </si>
  <si>
    <t>Werkdag</t>
  </si>
  <si>
    <t>Commerciële ruimte (o.a. Action)</t>
  </si>
  <si>
    <t>Naar boven bijgesteld op basis van  CROW (ASVV 2004)</t>
  </si>
  <si>
    <t>Naar beneden bijgesteld op basis van  CROW (ASVV 2004)</t>
  </si>
  <si>
    <t>In de beleidsregels parkeernormen 2015 wordt expliciet verwezen naar de CROW-normen (ASVV-2004). Er is een bewuste keuze gemaakt om niet de CROW-normen (ASVV- 2012) van toepassing te verklaren. Bij dubbelgebruik dient daarom de CROW-normen uit de ASVV 2004 gehanteerd te worden.</t>
  </si>
  <si>
    <t>Sportschool</t>
  </si>
  <si>
    <t>Aantal benodigde parkeerplaatsen</t>
  </si>
  <si>
    <t>Al zouden de parkeerplaatsen voor dubbel gebruik in aanmerking komen dan valt Albert Heijn met 4000 m2 BVO onder grootdetailhandel waar een norm van 4,5 parkeerplaatsen per 100m2 voor geldt in plaats van 2,5 parkeerplaatsen per 100 m2.</t>
  </si>
  <si>
    <t>-</t>
  </si>
  <si>
    <t xml:space="preserve">Berekening op basis van document " parkeerbehoefte"  zoals ingedient bij vergunningsaanvragen gebouwen 1,5,6 en 8 </t>
  </si>
  <si>
    <t>gebouw 1</t>
  </si>
  <si>
    <t>gebouw 5</t>
  </si>
  <si>
    <t>gebouw 6</t>
  </si>
  <si>
    <t>gebouw 8</t>
  </si>
  <si>
    <t>Totaal</t>
  </si>
  <si>
    <t xml:space="preserve">Bezoeker woningen gebouw </t>
  </si>
  <si>
    <t>Aantal parkeerplaatsen parkeerkelder</t>
  </si>
  <si>
    <t xml:space="preserve">Berekening parkeerbehoefte volgens beleidsregels parkeernormen 2015 en de van CROW-normen uit de ASVV 2004 </t>
  </si>
  <si>
    <t>bewoner woningen gebouw 5 (middel dure woning)</t>
  </si>
  <si>
    <t>bewoner woningen gebouw 6 (middel dure woning)</t>
  </si>
  <si>
    <t>bewoner woningen gebouw 8 (middel dure woning)</t>
  </si>
  <si>
    <t xml:space="preserve">Bewoner woning (eigen parkeerplaatsen (118x) </t>
  </si>
  <si>
    <t>Voor het gemak zijn de118 eigen parkerplaatsen in de berekening van de 105 woningen van gebouw 1 opgenomen. Het  aantal parkeerplaatsen komt op 115,5 ipv 118,uit, maar berekening wordt anders wel erg onoverzichtelijk .</t>
  </si>
  <si>
    <t>Albert Hein heeft in haar huurovereenkomst met de projectontwikkelaar vastgelegd dat Albert Heijn 200 exclusieve parkeerplaatsen heeft die niet door anderen gebruikt mogen worden. Deze 200 parkeerplaatsen mogen daarom ook niet meegerekend worden voor dubbelgebruik en staan daarom op 100% aanwezigheid (zie ckopie huurcontract)</t>
  </si>
  <si>
    <t>Aantal beschikbare pareerplaatsen in kelders</t>
  </si>
  <si>
    <t xml:space="preserve">Berekening parkeerbehoefte volgens beleidsregels parkeernormen 2015 en de van CROW-normen uit de ASVV 2012 </t>
  </si>
  <si>
    <t>Naar boven bijgesteld op basis van  CROW (ASVV 2012)</t>
  </si>
  <si>
    <t>Naar beneden bijgesteld op basis van  CROW (ASVV 2012)</t>
  </si>
  <si>
    <t>Aantal parkeerplaatsen bovengrondst:</t>
  </si>
  <si>
    <t>Albert Heijn 200 eigen parkeerplaatsen (zie kopie huurcontract)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</si>
</sst>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
      <b/>
      <sz val="16"/>
      <color theme="1"/>
      <name val="Calibri"/>
      <scheme val="minor"/>
    </font>
    <font>
      <sz val="16"/>
      <color theme="1"/>
      <name val="Calibri"/>
      <scheme val="minor"/>
    </font>
  </fonts>
  <fills count="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style="thin">
        <color auto="1"/>
      </right>
      <top/>
      <bottom style="medium">
        <color auto="1"/>
      </bottom>
      <diagonal/>
    </border>
  </borders>
  <cellStyleXfs count="17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80">
    <xf numFmtId="0" fontId="0" fillId="0" borderId="0" xfId="0"/>
    <xf numFmtId="0" fontId="0" fillId="0" borderId="0" xfId="0" applyNumberFormat="1"/>
    <xf numFmtId="0" fontId="0" fillId="0" borderId="0" xfId="0" applyAlignment="1">
      <alignment horizontal="left" indent="1"/>
    </xf>
    <xf numFmtId="0" fontId="0" fillId="0" borderId="0" xfId="0" applyNumberFormat="1" applyAlignment="1">
      <alignment horizontal="left" indent="1"/>
    </xf>
    <xf numFmtId="0" fontId="0" fillId="2" borderId="0" xfId="0" applyFill="1" applyAlignment="1">
      <alignment horizontal="left" indent="1"/>
    </xf>
    <xf numFmtId="0" fontId="0" fillId="3" borderId="0" xfId="0" applyFill="1" applyAlignment="1">
      <alignment horizontal="left" indent="1"/>
    </xf>
    <xf numFmtId="2" fontId="0" fillId="0" borderId="23" xfId="0" applyNumberFormat="1" applyBorder="1" applyAlignment="1">
      <alignment horizontal="left" indent="1"/>
    </xf>
    <xf numFmtId="2" fontId="0" fillId="0" borderId="23" xfId="0" applyNumberFormat="1" applyFill="1" applyBorder="1" applyAlignment="1">
      <alignment horizontal="left" indent="1"/>
    </xf>
    <xf numFmtId="2" fontId="0" fillId="0" borderId="0" xfId="0" applyNumberFormat="1" applyBorder="1" applyAlignment="1">
      <alignment horizontal="left" indent="1"/>
    </xf>
    <xf numFmtId="2" fontId="0" fillId="0" borderId="0" xfId="0" applyNumberFormat="1" applyBorder="1"/>
    <xf numFmtId="2" fontId="0" fillId="0" borderId="0" xfId="0" applyNumberFormat="1" applyFill="1" applyBorder="1" applyAlignment="1">
      <alignment horizontal="left" indent="1"/>
    </xf>
    <xf numFmtId="2" fontId="0" fillId="0" borderId="7" xfId="0" applyNumberFormat="1" applyFill="1" applyBorder="1" applyAlignment="1">
      <alignment horizontal="left" indent="1"/>
    </xf>
    <xf numFmtId="2" fontId="0" fillId="0" borderId="24" xfId="0" applyNumberFormat="1" applyFill="1" applyBorder="1" applyAlignment="1">
      <alignment horizontal="left" indent="1"/>
    </xf>
    <xf numFmtId="2" fontId="0" fillId="0" borderId="3" xfId="0" applyNumberFormat="1" applyBorder="1" applyAlignment="1">
      <alignment horizontal="left" indent="1"/>
    </xf>
    <xf numFmtId="2" fontId="3" fillId="0" borderId="23" xfId="0" applyNumberFormat="1" applyFont="1" applyBorder="1" applyAlignment="1">
      <alignment horizontal="left" indent="1"/>
    </xf>
    <xf numFmtId="2" fontId="3" fillId="0" borderId="0" xfId="0" applyNumberFormat="1" applyFont="1" applyBorder="1" applyAlignment="1">
      <alignment horizontal="left" indent="1"/>
    </xf>
    <xf numFmtId="0" fontId="0" fillId="0" borderId="0" xfId="0" applyNumberFormat="1" applyFont="1" applyAlignment="1">
      <alignment horizontal="left" wrapText="1" indent="1"/>
    </xf>
    <xf numFmtId="0" fontId="3" fillId="0" borderId="0" xfId="0" applyFont="1" applyAlignment="1">
      <alignment horizontal="left" wrapText="1" indent="1"/>
    </xf>
    <xf numFmtId="0" fontId="0" fillId="4" borderId="9" xfId="0" applyFill="1" applyBorder="1" applyAlignment="1">
      <alignment horizontal="left" indent="1"/>
    </xf>
    <xf numFmtId="0" fontId="0" fillId="4" borderId="9" xfId="0" applyNumberFormat="1" applyFill="1" applyBorder="1" applyAlignment="1">
      <alignment horizontal="left" indent="1"/>
    </xf>
    <xf numFmtId="0" fontId="0" fillId="4" borderId="10" xfId="0" applyFill="1" applyBorder="1" applyAlignment="1">
      <alignment horizontal="left" indent="1"/>
    </xf>
    <xf numFmtId="0" fontId="0" fillId="4" borderId="14" xfId="0" applyFill="1" applyBorder="1" applyAlignment="1">
      <alignment horizontal="left" indent="1"/>
    </xf>
    <xf numFmtId="0" fontId="0" fillId="4" borderId="15" xfId="0" applyFill="1" applyBorder="1" applyAlignment="1">
      <alignment horizontal="left" indent="1"/>
    </xf>
    <xf numFmtId="0" fontId="0" fillId="4" borderId="16" xfId="0" applyFill="1" applyBorder="1" applyAlignment="1">
      <alignment horizontal="left" indent="1"/>
    </xf>
    <xf numFmtId="0" fontId="0" fillId="4" borderId="16" xfId="0" applyNumberFormat="1" applyFill="1" applyBorder="1" applyAlignment="1">
      <alignment horizontal="left" indent="1"/>
    </xf>
    <xf numFmtId="0" fontId="0" fillId="4" borderId="12" xfId="0" applyFill="1" applyBorder="1" applyAlignment="1">
      <alignment horizontal="left" indent="1"/>
    </xf>
    <xf numFmtId="0" fontId="0" fillId="4" borderId="11" xfId="0" applyFill="1" applyBorder="1" applyAlignment="1">
      <alignment horizontal="left" indent="1"/>
    </xf>
    <xf numFmtId="0" fontId="0" fillId="4" borderId="1" xfId="0" applyFill="1" applyBorder="1" applyAlignment="1">
      <alignment horizontal="left" indent="1"/>
    </xf>
    <xf numFmtId="0" fontId="0" fillId="4" borderId="2" xfId="0" applyFill="1" applyBorder="1" applyAlignment="1">
      <alignment horizontal="left" indent="1"/>
    </xf>
    <xf numFmtId="0" fontId="0" fillId="4" borderId="11" xfId="0" applyNumberFormat="1" applyFill="1" applyBorder="1" applyAlignment="1">
      <alignment horizontal="left" indent="1"/>
    </xf>
    <xf numFmtId="0" fontId="0" fillId="4" borderId="18" xfId="0" applyFill="1" applyBorder="1" applyAlignment="1">
      <alignment horizontal="left" indent="1"/>
    </xf>
    <xf numFmtId="0" fontId="0" fillId="4" borderId="13" xfId="0" applyFill="1" applyBorder="1" applyAlignment="1">
      <alignment horizontal="left" indent="1"/>
    </xf>
    <xf numFmtId="0" fontId="0" fillId="4" borderId="17" xfId="0" applyFill="1" applyBorder="1" applyAlignment="1">
      <alignment horizontal="left" wrapText="1" indent="1"/>
    </xf>
    <xf numFmtId="0" fontId="0" fillId="4" borderId="13" xfId="0" applyFill="1" applyBorder="1" applyAlignment="1">
      <alignment horizontal="left" wrapText="1" indent="1"/>
    </xf>
    <xf numFmtId="0" fontId="0" fillId="4" borderId="19" xfId="0" applyFill="1" applyBorder="1" applyAlignment="1">
      <alignment horizontal="left" wrapText="1" indent="1"/>
    </xf>
    <xf numFmtId="0" fontId="0" fillId="4" borderId="20" xfId="0" applyFill="1" applyBorder="1" applyAlignment="1">
      <alignment horizontal="left" wrapText="1" indent="1"/>
    </xf>
    <xf numFmtId="0" fontId="5" fillId="4" borderId="8" xfId="0" applyFont="1" applyFill="1" applyBorder="1" applyAlignment="1">
      <alignment horizontal="left" indent="1"/>
    </xf>
    <xf numFmtId="0" fontId="0" fillId="0" borderId="25" xfId="0" applyBorder="1" applyAlignment="1">
      <alignment horizontal="left" indent="1"/>
    </xf>
    <xf numFmtId="0" fontId="0" fillId="0" borderId="26" xfId="0" applyBorder="1" applyAlignment="1">
      <alignment horizontal="left" indent="1"/>
    </xf>
    <xf numFmtId="0" fontId="0" fillId="0" borderId="27" xfId="0" applyBorder="1" applyAlignment="1">
      <alignment horizontal="left" indent="1"/>
    </xf>
    <xf numFmtId="9" fontId="0" fillId="0" borderId="28" xfId="0" applyNumberFormat="1" applyBorder="1" applyAlignment="1">
      <alignment horizontal="left" indent="1"/>
    </xf>
    <xf numFmtId="0" fontId="0" fillId="0" borderId="29" xfId="0" applyBorder="1" applyAlignment="1">
      <alignment horizontal="left" indent="1"/>
    </xf>
    <xf numFmtId="9" fontId="0" fillId="2" borderId="25" xfId="0" applyNumberFormat="1" applyFill="1" applyBorder="1" applyAlignment="1">
      <alignment horizontal="left" indent="1"/>
    </xf>
    <xf numFmtId="9" fontId="0" fillId="2" borderId="28" xfId="0" applyNumberFormat="1" applyFill="1" applyBorder="1" applyAlignment="1">
      <alignment horizontal="left" indent="1"/>
    </xf>
    <xf numFmtId="9" fontId="0" fillId="0" borderId="25" xfId="0" applyNumberFormat="1" applyBorder="1" applyAlignment="1">
      <alignment horizontal="left" indent="1"/>
    </xf>
    <xf numFmtId="9" fontId="0" fillId="3" borderId="28" xfId="0" applyNumberFormat="1" applyFill="1" applyBorder="1" applyAlignment="1">
      <alignment horizontal="left" indent="1"/>
    </xf>
    <xf numFmtId="0" fontId="0" fillId="0" borderId="29" xfId="0" applyNumberFormat="1" applyBorder="1" applyAlignment="1">
      <alignment horizontal="left" indent="1"/>
    </xf>
    <xf numFmtId="9" fontId="0" fillId="0" borderId="25" xfId="0" applyNumberFormat="1" applyFill="1" applyBorder="1" applyAlignment="1">
      <alignment horizontal="left" indent="1"/>
    </xf>
    <xf numFmtId="9" fontId="0" fillId="0" borderId="28" xfId="0" applyNumberFormat="1" applyFill="1" applyBorder="1" applyAlignment="1">
      <alignment horizontal="left" indent="1"/>
    </xf>
    <xf numFmtId="0" fontId="0" fillId="0" borderId="30" xfId="0" applyBorder="1" applyAlignment="1">
      <alignment horizontal="left" indent="1"/>
    </xf>
    <xf numFmtId="0" fontId="0" fillId="0" borderId="31" xfId="0" applyBorder="1" applyAlignment="1">
      <alignment horizontal="left" indent="1"/>
    </xf>
    <xf numFmtId="0" fontId="0" fillId="0" borderId="32" xfId="0" applyBorder="1" applyAlignment="1">
      <alignment horizontal="left" indent="1"/>
    </xf>
    <xf numFmtId="9" fontId="0" fillId="0" borderId="33" xfId="0" applyNumberFormat="1" applyBorder="1" applyAlignment="1">
      <alignment horizontal="left" indent="1"/>
    </xf>
    <xf numFmtId="0" fontId="0" fillId="0" borderId="34" xfId="0" applyBorder="1" applyAlignment="1">
      <alignment horizontal="left" indent="1"/>
    </xf>
    <xf numFmtId="9" fontId="0" fillId="2" borderId="30" xfId="0" applyNumberFormat="1" applyFill="1" applyBorder="1" applyAlignment="1">
      <alignment horizontal="left" indent="1"/>
    </xf>
    <xf numFmtId="9" fontId="0" fillId="3" borderId="33" xfId="0" applyNumberFormat="1" applyFill="1" applyBorder="1" applyAlignment="1">
      <alignment horizontal="left" indent="1"/>
    </xf>
    <xf numFmtId="9" fontId="0" fillId="0" borderId="30" xfId="0" applyNumberFormat="1" applyBorder="1" applyAlignment="1">
      <alignment horizontal="left" indent="1"/>
    </xf>
    <xf numFmtId="0" fontId="0" fillId="0" borderId="34" xfId="0" applyNumberFormat="1" applyBorder="1" applyAlignment="1">
      <alignment horizontal="left" indent="1"/>
    </xf>
    <xf numFmtId="0" fontId="6" fillId="0" borderId="0" xfId="0" applyFont="1"/>
    <xf numFmtId="0" fontId="0" fillId="4" borderId="35" xfId="0" applyFill="1" applyBorder="1" applyAlignment="1">
      <alignment horizontal="left" indent="1"/>
    </xf>
    <xf numFmtId="2" fontId="0" fillId="0" borderId="0" xfId="0" applyNumberFormat="1" applyBorder="1" applyAlignment="1">
      <alignment horizontal="left"/>
    </xf>
    <xf numFmtId="0" fontId="0" fillId="0" borderId="0" xfId="0" applyFont="1" applyAlignment="1">
      <alignment horizontal="left" wrapText="1" indent="1"/>
    </xf>
    <xf numFmtId="0" fontId="0" fillId="0" borderId="25" xfId="0" applyBorder="1" applyAlignment="1">
      <alignment horizontal="left" wrapText="1" indent="1"/>
    </xf>
    <xf numFmtId="0" fontId="0" fillId="0" borderId="26" xfId="0" applyFill="1" applyBorder="1" applyAlignment="1">
      <alignment horizontal="left" indent="1"/>
    </xf>
    <xf numFmtId="0" fontId="0" fillId="0" borderId="27" xfId="0" applyFill="1" applyBorder="1" applyAlignment="1">
      <alignment horizontal="left" indent="1"/>
    </xf>
    <xf numFmtId="0" fontId="0" fillId="0" borderId="0" xfId="0" applyAlignment="1">
      <alignment horizontal="left" wrapText="1" indent="1"/>
    </xf>
    <xf numFmtId="0" fontId="0" fillId="0" borderId="0" xfId="0" applyAlignment="1">
      <alignment wrapText="1"/>
    </xf>
    <xf numFmtId="0" fontId="0" fillId="0" borderId="0" xfId="0" applyNumberFormat="1" applyAlignment="1">
      <alignment wrapText="1"/>
    </xf>
    <xf numFmtId="0" fontId="3" fillId="0" borderId="0" xfId="0" applyFont="1" applyAlignment="1">
      <alignment horizontal="left" indent="1"/>
    </xf>
    <xf numFmtId="0" fontId="0" fillId="0" borderId="23" xfId="0" applyBorder="1" applyAlignment="1">
      <alignment horizontal="left" indent="1"/>
    </xf>
    <xf numFmtId="0" fontId="3" fillId="0" borderId="23" xfId="0" applyFont="1" applyBorder="1" applyAlignment="1">
      <alignment horizontal="left" indent="1"/>
    </xf>
    <xf numFmtId="9" fontId="0" fillId="3" borderId="25" xfId="0" applyNumberFormat="1" applyFill="1" applyBorder="1" applyAlignment="1">
      <alignment horizontal="left" indent="1"/>
    </xf>
    <xf numFmtId="2" fontId="0" fillId="5" borderId="24" xfId="0" applyNumberFormat="1" applyFill="1" applyBorder="1" applyAlignment="1">
      <alignment horizontal="left" indent="1"/>
    </xf>
    <xf numFmtId="0" fontId="0" fillId="0" borderId="0" xfId="0" applyFont="1" applyAlignment="1">
      <alignment horizontal="left" wrapText="1" indent="1"/>
    </xf>
    <xf numFmtId="0" fontId="0" fillId="4" borderId="4" xfId="0" applyFill="1" applyBorder="1" applyAlignment="1">
      <alignment horizontal="left" vertical="center" indent="1"/>
    </xf>
    <xf numFmtId="0" fontId="0" fillId="4" borderId="1" xfId="0" applyFill="1" applyBorder="1" applyAlignment="1">
      <alignment horizontal="left" vertical="center" indent="1"/>
    </xf>
    <xf numFmtId="0" fontId="0" fillId="4" borderId="5" xfId="0" applyFill="1" applyBorder="1" applyAlignment="1">
      <alignment horizontal="left" vertical="center" indent="1"/>
    </xf>
    <xf numFmtId="0" fontId="0" fillId="4" borderId="21" xfId="0" applyFill="1" applyBorder="1" applyAlignment="1">
      <alignment horizontal="left" vertical="center" indent="1"/>
    </xf>
    <xf numFmtId="0" fontId="0" fillId="4" borderId="6" xfId="0" applyFill="1" applyBorder="1" applyAlignment="1">
      <alignment horizontal="left" vertical="center" indent="1"/>
    </xf>
    <xf numFmtId="0" fontId="0" fillId="4" borderId="22" xfId="0" applyFill="1" applyBorder="1" applyAlignment="1">
      <alignment horizontal="left" vertical="center" indent="1"/>
    </xf>
  </cellXfs>
  <cellStyles count="17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Gevolgde hyperlink" xfId="96" builtinId="9" hidden="1"/>
    <cellStyle name="Gevolgde hyperlink" xfId="98" builtinId="9" hidden="1"/>
    <cellStyle name="Gevolgde hyperlink" xfId="100"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evolgde hyperlink" xfId="142" builtinId="9" hidden="1"/>
    <cellStyle name="Gevolgde hyperlink" xfId="144" builtinId="9" hidden="1"/>
    <cellStyle name="Gevolgde hyperlink" xfId="146" builtinId="9" hidden="1"/>
    <cellStyle name="Gevolgde hyperlink" xfId="148"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Norma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35"/>
  <sheetViews>
    <sheetView tabSelected="1" workbookViewId="0">
      <selection activeCell="A20" sqref="A20"/>
    </sheetView>
  </sheetViews>
  <sheetFormatPr baseColWidth="10" defaultRowHeight="15" x14ac:dyDescent="0"/>
  <cols>
    <col min="1" max="1" width="60.5" customWidth="1"/>
    <col min="2" max="2" width="8.33203125" bestFit="1" customWidth="1"/>
    <col min="3" max="3" width="12.5" customWidth="1"/>
    <col min="4" max="4" width="9.33203125" bestFit="1" customWidth="1"/>
    <col min="5" max="5" width="11.1640625" customWidth="1"/>
    <col min="6" max="6" width="10" bestFit="1" customWidth="1"/>
    <col min="7" max="7" width="11.5" bestFit="1" customWidth="1"/>
    <col min="8" max="8" width="10.5" bestFit="1" customWidth="1"/>
    <col min="9" max="9" width="11.33203125" bestFit="1" customWidth="1"/>
    <col min="10" max="10" width="10.33203125" bestFit="1" customWidth="1"/>
    <col min="11" max="11" width="12.33203125" bestFit="1" customWidth="1"/>
    <col min="12" max="12" width="11.83203125" bestFit="1" customWidth="1"/>
    <col min="13" max="13" width="11.5" bestFit="1" customWidth="1"/>
    <col min="14" max="14" width="11.83203125" bestFit="1" customWidth="1"/>
    <col min="15" max="15" width="10.5" bestFit="1" customWidth="1"/>
    <col min="16" max="16" width="11.83203125" bestFit="1" customWidth="1"/>
    <col min="17" max="17" width="11.5" bestFit="1" customWidth="1"/>
    <col min="18" max="18" width="10.5" style="1" bestFit="1" customWidth="1"/>
    <col min="19" max="19" width="10.83203125" customWidth="1"/>
    <col min="20" max="20" width="11.83203125" bestFit="1" customWidth="1"/>
  </cols>
  <sheetData>
    <row r="1" spans="1:22" ht="36" customHeight="1">
      <c r="A1" s="58" t="s">
        <v>26</v>
      </c>
    </row>
    <row r="2" spans="1:22" ht="44" customHeight="1" thickBot="1"/>
    <row r="3" spans="1:22" ht="20">
      <c r="A3" s="36" t="s">
        <v>34</v>
      </c>
      <c r="B3" s="18"/>
      <c r="C3" s="18"/>
      <c r="D3" s="18"/>
      <c r="E3" s="18"/>
      <c r="F3" s="18"/>
      <c r="G3" s="18"/>
      <c r="H3" s="18"/>
      <c r="I3" s="18"/>
      <c r="J3" s="18"/>
      <c r="K3" s="18"/>
      <c r="L3" s="18"/>
      <c r="M3" s="18"/>
      <c r="N3" s="18"/>
      <c r="O3" s="18"/>
      <c r="P3" s="18"/>
      <c r="Q3" s="18"/>
      <c r="R3" s="19"/>
      <c r="S3" s="18"/>
      <c r="T3" s="20"/>
      <c r="U3" s="2"/>
      <c r="V3" s="2"/>
    </row>
    <row r="4" spans="1:22">
      <c r="A4" s="74" t="s">
        <v>12</v>
      </c>
      <c r="B4" s="76" t="s">
        <v>13</v>
      </c>
      <c r="C4" s="76" t="s">
        <v>14</v>
      </c>
      <c r="D4" s="78" t="s">
        <v>11</v>
      </c>
      <c r="E4" s="21" t="s">
        <v>17</v>
      </c>
      <c r="F4" s="22"/>
      <c r="G4" s="22"/>
      <c r="H4" s="22"/>
      <c r="I4" s="22"/>
      <c r="J4" s="22"/>
      <c r="K4" s="22"/>
      <c r="L4" s="22"/>
      <c r="M4" s="22"/>
      <c r="N4" s="23"/>
      <c r="O4" s="21" t="s">
        <v>10</v>
      </c>
      <c r="P4" s="22"/>
      <c r="Q4" s="22"/>
      <c r="R4" s="24"/>
      <c r="S4" s="21" t="s">
        <v>9</v>
      </c>
      <c r="T4" s="23"/>
      <c r="U4" s="2"/>
      <c r="V4" s="2"/>
    </row>
    <row r="5" spans="1:22">
      <c r="A5" s="75"/>
      <c r="B5" s="77"/>
      <c r="C5" s="77"/>
      <c r="D5" s="79"/>
      <c r="E5" s="25" t="s">
        <v>1</v>
      </c>
      <c r="F5" s="26"/>
      <c r="G5" s="27" t="s">
        <v>2</v>
      </c>
      <c r="H5" s="28"/>
      <c r="I5" s="25" t="s">
        <v>3</v>
      </c>
      <c r="J5" s="26"/>
      <c r="K5" s="27" t="s">
        <v>4</v>
      </c>
      <c r="L5" s="28"/>
      <c r="M5" s="25" t="s">
        <v>5</v>
      </c>
      <c r="N5" s="26"/>
      <c r="O5" s="27" t="s">
        <v>2</v>
      </c>
      <c r="P5" s="28"/>
      <c r="Q5" s="25" t="s">
        <v>3</v>
      </c>
      <c r="R5" s="29"/>
      <c r="S5" s="27" t="s">
        <v>2</v>
      </c>
      <c r="T5" s="28"/>
      <c r="U5" s="2"/>
      <c r="V5" s="2"/>
    </row>
    <row r="6" spans="1:22" ht="46" thickBot="1">
      <c r="A6" s="59"/>
      <c r="B6" s="30"/>
      <c r="C6" s="30"/>
      <c r="D6" s="31"/>
      <c r="E6" s="32" t="s">
        <v>15</v>
      </c>
      <c r="F6" s="33" t="s">
        <v>16</v>
      </c>
      <c r="G6" s="34" t="s">
        <v>15</v>
      </c>
      <c r="H6" s="35" t="s">
        <v>16</v>
      </c>
      <c r="I6" s="32" t="s">
        <v>15</v>
      </c>
      <c r="J6" s="33" t="s">
        <v>16</v>
      </c>
      <c r="K6" s="34" t="s">
        <v>15</v>
      </c>
      <c r="L6" s="35" t="s">
        <v>16</v>
      </c>
      <c r="M6" s="32" t="s">
        <v>15</v>
      </c>
      <c r="N6" s="33" t="s">
        <v>16</v>
      </c>
      <c r="O6" s="34" t="s">
        <v>15</v>
      </c>
      <c r="P6" s="35" t="s">
        <v>16</v>
      </c>
      <c r="Q6" s="32" t="s">
        <v>15</v>
      </c>
      <c r="R6" s="33" t="s">
        <v>16</v>
      </c>
      <c r="S6" s="34" t="s">
        <v>15</v>
      </c>
      <c r="T6" s="33" t="s">
        <v>16</v>
      </c>
      <c r="U6" s="2"/>
      <c r="V6" s="2"/>
    </row>
    <row r="7" spans="1:22">
      <c r="A7" s="37" t="s">
        <v>35</v>
      </c>
      <c r="B7" s="63">
        <v>96</v>
      </c>
      <c r="C7" s="38" t="s">
        <v>0</v>
      </c>
      <c r="D7" s="64">
        <v>1.4</v>
      </c>
      <c r="E7" s="40">
        <v>0.5</v>
      </c>
      <c r="F7" s="41">
        <f t="shared" ref="F7:F11" si="0">B7*D7*E7</f>
        <v>67.199999999999989</v>
      </c>
      <c r="G7" s="42">
        <v>0.6</v>
      </c>
      <c r="H7" s="39">
        <f t="shared" ref="H7:H11" si="1">B7*D7*G7</f>
        <v>80.639999999999986</v>
      </c>
      <c r="I7" s="43">
        <v>1</v>
      </c>
      <c r="J7" s="41">
        <f t="shared" ref="J7:J11" si="2">B7*D7*I7</f>
        <v>134.39999999999998</v>
      </c>
      <c r="K7" s="42">
        <v>0.9</v>
      </c>
      <c r="L7" s="39">
        <f t="shared" ref="L7:L11" si="3">B7*D7*K7</f>
        <v>120.95999999999998</v>
      </c>
      <c r="M7" s="40">
        <v>1</v>
      </c>
      <c r="N7" s="41">
        <f t="shared" ref="N7:N11" si="4">B7*D7*M7</f>
        <v>134.39999999999998</v>
      </c>
      <c r="O7" s="44">
        <v>0.6</v>
      </c>
      <c r="P7" s="39">
        <f t="shared" ref="P7:P11" si="5">B7*D7*O7</f>
        <v>80.639999999999986</v>
      </c>
      <c r="Q7" s="45">
        <v>0.6</v>
      </c>
      <c r="R7" s="46">
        <f t="shared" ref="R7:R11" si="6">B7*D7*Q7</f>
        <v>80.639999999999986</v>
      </c>
      <c r="S7" s="44">
        <v>0.7</v>
      </c>
      <c r="T7" s="39">
        <f t="shared" ref="T7:T11" si="7">B7*D7*S7</f>
        <v>94.079999999999984</v>
      </c>
      <c r="U7" s="2"/>
      <c r="V7" s="2"/>
    </row>
    <row r="8" spans="1:22">
      <c r="A8" s="37" t="s">
        <v>36</v>
      </c>
      <c r="B8" s="63">
        <v>105</v>
      </c>
      <c r="C8" s="38" t="s">
        <v>0</v>
      </c>
      <c r="D8" s="64">
        <v>1.4</v>
      </c>
      <c r="E8" s="40">
        <v>0.5</v>
      </c>
      <c r="F8" s="41">
        <f t="shared" si="0"/>
        <v>73.5</v>
      </c>
      <c r="G8" s="42">
        <v>0.6</v>
      </c>
      <c r="H8" s="39">
        <f t="shared" si="1"/>
        <v>88.2</v>
      </c>
      <c r="I8" s="43">
        <v>1</v>
      </c>
      <c r="J8" s="41">
        <f t="shared" si="2"/>
        <v>147</v>
      </c>
      <c r="K8" s="42">
        <v>0.9</v>
      </c>
      <c r="L8" s="39">
        <f t="shared" si="3"/>
        <v>132.30000000000001</v>
      </c>
      <c r="M8" s="40">
        <v>1</v>
      </c>
      <c r="N8" s="41">
        <f t="shared" si="4"/>
        <v>147</v>
      </c>
      <c r="O8" s="44">
        <v>0.6</v>
      </c>
      <c r="P8" s="39">
        <f t="shared" si="5"/>
        <v>88.2</v>
      </c>
      <c r="Q8" s="45">
        <v>0.6</v>
      </c>
      <c r="R8" s="46">
        <f t="shared" si="6"/>
        <v>88.2</v>
      </c>
      <c r="S8" s="44">
        <v>0.7</v>
      </c>
      <c r="T8" s="39">
        <f t="shared" si="7"/>
        <v>102.89999999999999</v>
      </c>
      <c r="U8" s="2"/>
      <c r="V8" s="2"/>
    </row>
    <row r="9" spans="1:22">
      <c r="A9" s="37" t="s">
        <v>37</v>
      </c>
      <c r="B9" s="63">
        <v>64</v>
      </c>
      <c r="C9" s="38" t="s">
        <v>0</v>
      </c>
      <c r="D9" s="64">
        <v>1.4</v>
      </c>
      <c r="E9" s="40">
        <v>0.5</v>
      </c>
      <c r="F9" s="41">
        <f t="shared" ref="F9" si="8">B9*D9*E9</f>
        <v>44.8</v>
      </c>
      <c r="G9" s="42">
        <v>0.6</v>
      </c>
      <c r="H9" s="39">
        <f t="shared" ref="H9" si="9">B9*D9*G9</f>
        <v>53.76</v>
      </c>
      <c r="I9" s="43">
        <v>1</v>
      </c>
      <c r="J9" s="41">
        <f t="shared" ref="J9" si="10">B9*D9*I9</f>
        <v>89.6</v>
      </c>
      <c r="K9" s="42">
        <v>0.9</v>
      </c>
      <c r="L9" s="39">
        <f t="shared" ref="L9" si="11">B9*D9*K9</f>
        <v>80.64</v>
      </c>
      <c r="M9" s="40">
        <v>1</v>
      </c>
      <c r="N9" s="41">
        <f t="shared" ref="N9" si="12">B9*D9*M9</f>
        <v>89.6</v>
      </c>
      <c r="O9" s="44">
        <v>0.6</v>
      </c>
      <c r="P9" s="39">
        <f t="shared" ref="P9" si="13">B9*D9*O9</f>
        <v>53.76</v>
      </c>
      <c r="Q9" s="45">
        <v>0.6</v>
      </c>
      <c r="R9" s="46">
        <f t="shared" ref="R9" si="14">B9*D9*Q9</f>
        <v>53.76</v>
      </c>
      <c r="S9" s="44">
        <v>0.7</v>
      </c>
      <c r="T9" s="39">
        <f t="shared" ref="T9" si="15">B9*D9*S9</f>
        <v>62.719999999999992</v>
      </c>
      <c r="U9" s="2"/>
      <c r="V9" s="2"/>
    </row>
    <row r="10" spans="1:22">
      <c r="A10" s="62" t="s">
        <v>38</v>
      </c>
      <c r="B10" s="63">
        <v>105</v>
      </c>
      <c r="C10" s="38" t="s">
        <v>0</v>
      </c>
      <c r="D10" s="64">
        <v>1.1000000000000001</v>
      </c>
      <c r="E10" s="40">
        <v>1</v>
      </c>
      <c r="F10" s="41">
        <f t="shared" si="0"/>
        <v>115.50000000000001</v>
      </c>
      <c r="G10" s="47">
        <v>1</v>
      </c>
      <c r="H10" s="39">
        <f t="shared" si="1"/>
        <v>115.50000000000001</v>
      </c>
      <c r="I10" s="48">
        <v>1</v>
      </c>
      <c r="J10" s="41">
        <f t="shared" si="2"/>
        <v>115.50000000000001</v>
      </c>
      <c r="K10" s="44">
        <v>1</v>
      </c>
      <c r="L10" s="39">
        <f t="shared" si="3"/>
        <v>115.50000000000001</v>
      </c>
      <c r="M10" s="40">
        <v>1</v>
      </c>
      <c r="N10" s="41">
        <f t="shared" si="4"/>
        <v>115.50000000000001</v>
      </c>
      <c r="O10" s="44">
        <v>1</v>
      </c>
      <c r="P10" s="39">
        <f t="shared" si="5"/>
        <v>115.50000000000001</v>
      </c>
      <c r="Q10" s="40">
        <v>1</v>
      </c>
      <c r="R10" s="46">
        <f t="shared" si="6"/>
        <v>115.50000000000001</v>
      </c>
      <c r="S10" s="44">
        <v>1</v>
      </c>
      <c r="T10" s="39">
        <f t="shared" si="7"/>
        <v>115.50000000000001</v>
      </c>
      <c r="U10" s="2"/>
      <c r="V10" s="2"/>
    </row>
    <row r="11" spans="1:22">
      <c r="A11" s="37" t="s">
        <v>32</v>
      </c>
      <c r="B11" s="63">
        <v>105</v>
      </c>
      <c r="C11" s="38" t="s">
        <v>0</v>
      </c>
      <c r="D11" s="64">
        <v>0.3</v>
      </c>
      <c r="E11" s="40">
        <v>0.1</v>
      </c>
      <c r="F11" s="41">
        <f t="shared" si="0"/>
        <v>3.1500000000000004</v>
      </c>
      <c r="G11" s="44">
        <v>0.2</v>
      </c>
      <c r="H11" s="39">
        <f t="shared" si="1"/>
        <v>6.3000000000000007</v>
      </c>
      <c r="I11" s="40">
        <v>0.8</v>
      </c>
      <c r="J11" s="41">
        <f t="shared" si="2"/>
        <v>25.200000000000003</v>
      </c>
      <c r="K11" s="44">
        <v>0.7</v>
      </c>
      <c r="L11" s="39">
        <f t="shared" si="3"/>
        <v>22.049999999999997</v>
      </c>
      <c r="M11" s="40">
        <v>0</v>
      </c>
      <c r="N11" s="41">
        <f t="shared" si="4"/>
        <v>0</v>
      </c>
      <c r="O11" s="44">
        <v>0.6</v>
      </c>
      <c r="P11" s="39">
        <f t="shared" si="5"/>
        <v>18.899999999999999</v>
      </c>
      <c r="Q11" s="40">
        <v>1</v>
      </c>
      <c r="R11" s="46">
        <f t="shared" si="6"/>
        <v>31.5</v>
      </c>
      <c r="S11" s="44">
        <v>0.7</v>
      </c>
      <c r="T11" s="39">
        <f t="shared" si="7"/>
        <v>22.049999999999997</v>
      </c>
      <c r="U11" s="2"/>
      <c r="V11" s="2"/>
    </row>
    <row r="12" spans="1:22">
      <c r="A12" s="37" t="s">
        <v>46</v>
      </c>
      <c r="B12" s="63">
        <v>4000</v>
      </c>
      <c r="C12" s="38" t="s">
        <v>7</v>
      </c>
      <c r="D12" s="64">
        <v>4.5</v>
      </c>
      <c r="E12" s="43">
        <v>1</v>
      </c>
      <c r="F12" s="41">
        <v>200</v>
      </c>
      <c r="G12" s="42">
        <v>1</v>
      </c>
      <c r="H12" s="39">
        <v>200</v>
      </c>
      <c r="I12" s="43">
        <v>1</v>
      </c>
      <c r="J12" s="41">
        <v>200</v>
      </c>
      <c r="K12" s="42">
        <v>1</v>
      </c>
      <c r="L12" s="39">
        <v>200</v>
      </c>
      <c r="M12" s="43">
        <v>1</v>
      </c>
      <c r="N12" s="41">
        <v>200</v>
      </c>
      <c r="O12" s="44">
        <v>1</v>
      </c>
      <c r="P12" s="39">
        <v>200</v>
      </c>
      <c r="Q12" s="43">
        <v>1</v>
      </c>
      <c r="R12" s="41">
        <v>200</v>
      </c>
      <c r="S12" s="42">
        <v>1</v>
      </c>
      <c r="T12" s="39">
        <v>200</v>
      </c>
      <c r="U12" s="2"/>
      <c r="V12" s="2"/>
    </row>
    <row r="13" spans="1:22">
      <c r="A13" s="37" t="s">
        <v>18</v>
      </c>
      <c r="B13" s="38">
        <v>3460</v>
      </c>
      <c r="C13" s="38" t="s">
        <v>7</v>
      </c>
      <c r="D13" s="64">
        <v>2.5</v>
      </c>
      <c r="E13" s="40">
        <v>0.3</v>
      </c>
      <c r="F13" s="41">
        <f t="shared" ref="F13:F15" si="16">B13*D13*E13/100</f>
        <v>25.95</v>
      </c>
      <c r="G13" s="42">
        <v>0.7</v>
      </c>
      <c r="H13" s="39">
        <f t="shared" ref="H13:H15" si="17">B13*D13*G13/100</f>
        <v>60.55</v>
      </c>
      <c r="I13" s="43">
        <v>0.2</v>
      </c>
      <c r="J13" s="41">
        <f t="shared" ref="J13:J15" si="18">B13*D13*I13/100</f>
        <v>17.3</v>
      </c>
      <c r="K13" s="42">
        <v>1</v>
      </c>
      <c r="L13" s="39">
        <f t="shared" ref="L13:L15" si="19">B13*D13*K13/100</f>
        <v>86.5</v>
      </c>
      <c r="M13" s="40">
        <v>0</v>
      </c>
      <c r="N13" s="41">
        <f t="shared" ref="N13:N15" si="20">B13*D13*M13/100</f>
        <v>0</v>
      </c>
      <c r="O13" s="44">
        <v>1</v>
      </c>
      <c r="P13" s="39">
        <f t="shared" ref="P13:P15" si="21">B13*D13*O13/100</f>
        <v>86.5</v>
      </c>
      <c r="Q13" s="40">
        <v>0</v>
      </c>
      <c r="R13" s="46">
        <f t="shared" ref="R13:R15" si="22">B13*D13*Q13/100</f>
        <v>0</v>
      </c>
      <c r="S13" s="44">
        <v>0.75</v>
      </c>
      <c r="T13" s="39">
        <f t="shared" ref="T13:T15" si="23">B13*D13*S13/100</f>
        <v>64.875</v>
      </c>
      <c r="U13" s="2"/>
      <c r="V13" s="2"/>
    </row>
    <row r="14" spans="1:22">
      <c r="A14" s="37" t="s">
        <v>22</v>
      </c>
      <c r="B14" s="38">
        <v>1900</v>
      </c>
      <c r="C14" s="38" t="s">
        <v>7</v>
      </c>
      <c r="D14" s="64">
        <v>2</v>
      </c>
      <c r="E14" s="45">
        <v>0.3</v>
      </c>
      <c r="F14" s="41">
        <f t="shared" si="16"/>
        <v>11.4</v>
      </c>
      <c r="G14" s="44">
        <v>0.5</v>
      </c>
      <c r="H14" s="39">
        <f t="shared" si="17"/>
        <v>19</v>
      </c>
      <c r="I14" s="40">
        <v>1</v>
      </c>
      <c r="J14" s="41">
        <f t="shared" si="18"/>
        <v>38</v>
      </c>
      <c r="K14" s="44">
        <v>1</v>
      </c>
      <c r="L14" s="39">
        <f t="shared" si="19"/>
        <v>38</v>
      </c>
      <c r="M14" s="40">
        <v>0</v>
      </c>
      <c r="N14" s="41">
        <f t="shared" si="20"/>
        <v>0</v>
      </c>
      <c r="O14" s="44">
        <v>1</v>
      </c>
      <c r="P14" s="39">
        <f t="shared" si="21"/>
        <v>38</v>
      </c>
      <c r="Q14" s="45">
        <v>0.9</v>
      </c>
      <c r="R14" s="46">
        <f t="shared" si="22"/>
        <v>34.200000000000003</v>
      </c>
      <c r="S14" s="42">
        <v>0.85</v>
      </c>
      <c r="T14" s="39">
        <f t="shared" si="23"/>
        <v>32.299999999999997</v>
      </c>
      <c r="U14" s="2"/>
      <c r="V14" s="2"/>
    </row>
    <row r="15" spans="1:22" ht="16" thickBot="1">
      <c r="A15" s="49" t="s">
        <v>6</v>
      </c>
      <c r="B15" s="50">
        <v>1700</v>
      </c>
      <c r="C15" s="50" t="s">
        <v>7</v>
      </c>
      <c r="D15" s="51">
        <v>3</v>
      </c>
      <c r="E15" s="52">
        <v>0.33</v>
      </c>
      <c r="F15" s="53">
        <f t="shared" si="16"/>
        <v>16.829999999999998</v>
      </c>
      <c r="G15" s="54">
        <v>0.5</v>
      </c>
      <c r="H15" s="51">
        <f t="shared" si="17"/>
        <v>25.5</v>
      </c>
      <c r="I15" s="55">
        <v>0</v>
      </c>
      <c r="J15" s="53">
        <f t="shared" si="18"/>
        <v>0</v>
      </c>
      <c r="K15" s="56">
        <v>0.1</v>
      </c>
      <c r="L15" s="51">
        <f t="shared" si="19"/>
        <v>5.0999999999999996</v>
      </c>
      <c r="M15" s="52">
        <v>0</v>
      </c>
      <c r="N15" s="53">
        <f t="shared" si="20"/>
        <v>0</v>
      </c>
      <c r="O15" s="54">
        <v>1</v>
      </c>
      <c r="P15" s="51">
        <f t="shared" si="21"/>
        <v>51</v>
      </c>
      <c r="Q15" s="52">
        <v>0</v>
      </c>
      <c r="R15" s="57">
        <f t="shared" si="22"/>
        <v>0</v>
      </c>
      <c r="S15" s="56">
        <v>1</v>
      </c>
      <c r="T15" s="51">
        <f t="shared" si="23"/>
        <v>51</v>
      </c>
      <c r="U15" s="2"/>
      <c r="V15" s="2"/>
    </row>
    <row r="16" spans="1:22" s="9" customFormat="1">
      <c r="A16" s="6"/>
      <c r="B16" s="14" t="s">
        <v>23</v>
      </c>
      <c r="C16" s="6"/>
      <c r="D16" s="6"/>
      <c r="E16" s="6"/>
      <c r="F16" s="11">
        <f>SUM(F7:F15)</f>
        <v>558.33000000000004</v>
      </c>
      <c r="G16" s="6"/>
      <c r="H16" s="11">
        <f>SUM(H7:H15)</f>
        <v>649.44999999999993</v>
      </c>
      <c r="I16" s="6"/>
      <c r="J16" s="11">
        <f>SUM(J7:J15)</f>
        <v>767</v>
      </c>
      <c r="K16" s="7"/>
      <c r="L16" s="11">
        <f>SUM(L7:L15)</f>
        <v>801.05000000000007</v>
      </c>
      <c r="M16" s="7"/>
      <c r="N16" s="11">
        <f>SUM(N7:N15)</f>
        <v>686.5</v>
      </c>
      <c r="O16" s="7"/>
      <c r="P16" s="11">
        <f>SUM(P7:P15)</f>
        <v>732.5</v>
      </c>
      <c r="Q16" s="7"/>
      <c r="R16" s="11">
        <f>SUM(R7:R15)</f>
        <v>603.79999999999995</v>
      </c>
      <c r="S16" s="7"/>
      <c r="T16" s="11">
        <f>SUM(T7:T15)</f>
        <v>745.42499999999995</v>
      </c>
      <c r="U16" s="8"/>
      <c r="V16" s="8"/>
    </row>
    <row r="17" spans="1:22" s="9" customFormat="1" ht="16" thickBot="1">
      <c r="A17" s="8"/>
      <c r="B17" s="15" t="s">
        <v>33</v>
      </c>
      <c r="C17" s="8"/>
      <c r="D17" s="8"/>
      <c r="E17" s="8"/>
      <c r="F17" s="13">
        <v>334</v>
      </c>
      <c r="G17" s="60" t="s">
        <v>25</v>
      </c>
      <c r="H17" s="13">
        <v>334</v>
      </c>
      <c r="I17" s="60" t="s">
        <v>25</v>
      </c>
      <c r="J17" s="13">
        <v>334</v>
      </c>
      <c r="K17" s="60" t="s">
        <v>25</v>
      </c>
      <c r="L17" s="13">
        <v>334</v>
      </c>
      <c r="M17" s="60" t="s">
        <v>25</v>
      </c>
      <c r="N17" s="13">
        <v>334</v>
      </c>
      <c r="O17" s="60" t="s">
        <v>25</v>
      </c>
      <c r="P17" s="13">
        <v>334</v>
      </c>
      <c r="Q17" s="60" t="s">
        <v>25</v>
      </c>
      <c r="R17" s="13">
        <v>334</v>
      </c>
      <c r="S17" s="60" t="s">
        <v>25</v>
      </c>
      <c r="T17" s="13">
        <v>334</v>
      </c>
      <c r="U17" s="60" t="s">
        <v>25</v>
      </c>
      <c r="V17" s="8"/>
    </row>
    <row r="18" spans="1:22" s="9" customFormat="1" ht="16" thickBot="1">
      <c r="A18" s="8"/>
      <c r="B18" s="15" t="s">
        <v>45</v>
      </c>
      <c r="C18" s="8"/>
      <c r="D18" s="8"/>
      <c r="E18" s="8"/>
      <c r="F18" s="12">
        <f>F16-F17</f>
        <v>224.33000000000004</v>
      </c>
      <c r="G18" s="10"/>
      <c r="H18" s="12">
        <f>H16-H17</f>
        <v>315.44999999999993</v>
      </c>
      <c r="I18" s="10"/>
      <c r="J18" s="12">
        <f>J16-J17</f>
        <v>433</v>
      </c>
      <c r="K18" s="10"/>
      <c r="L18" s="72">
        <f>L16-L17</f>
        <v>467.05000000000007</v>
      </c>
      <c r="M18" s="10"/>
      <c r="N18" s="12">
        <f>N16-N17</f>
        <v>352.5</v>
      </c>
      <c r="O18" s="10"/>
      <c r="P18" s="12">
        <f>P16-P17</f>
        <v>398.5</v>
      </c>
      <c r="Q18" s="10"/>
      <c r="R18" s="12">
        <f>R16-R17</f>
        <v>269.79999999999995</v>
      </c>
      <c r="S18" s="10"/>
      <c r="T18" s="12">
        <f>T16-T17</f>
        <v>411.42499999999995</v>
      </c>
      <c r="U18" s="8"/>
      <c r="V18" s="8"/>
    </row>
    <row r="19" spans="1:22">
      <c r="A19" s="2"/>
      <c r="B19" s="2"/>
      <c r="C19" s="2"/>
      <c r="D19" s="2"/>
      <c r="E19" s="2"/>
      <c r="F19" s="2"/>
      <c r="G19" s="2"/>
      <c r="H19" s="2"/>
      <c r="I19" s="2"/>
      <c r="J19" s="2"/>
      <c r="K19" s="2"/>
      <c r="L19" s="2"/>
      <c r="M19" s="2"/>
      <c r="N19" s="2"/>
      <c r="O19" s="2"/>
      <c r="P19" s="2"/>
      <c r="Q19" s="2"/>
      <c r="R19" s="3"/>
      <c r="S19" s="2"/>
      <c r="T19" s="2"/>
      <c r="U19" s="2"/>
      <c r="V19" s="2"/>
    </row>
    <row r="20" spans="1:22">
      <c r="A20" s="2"/>
      <c r="B20" s="4"/>
      <c r="C20" s="2" t="s">
        <v>19</v>
      </c>
      <c r="D20" s="2"/>
      <c r="E20" s="2"/>
      <c r="F20" s="2"/>
      <c r="G20" s="2"/>
      <c r="H20" s="2"/>
      <c r="I20" s="2"/>
      <c r="J20" s="2"/>
      <c r="K20" s="2"/>
      <c r="L20" s="2"/>
      <c r="M20" s="2"/>
      <c r="N20" s="2"/>
      <c r="O20" s="2"/>
      <c r="P20" s="2"/>
      <c r="Q20" s="2"/>
      <c r="R20" s="3"/>
      <c r="S20" s="2"/>
      <c r="T20" s="2"/>
      <c r="U20" s="2"/>
      <c r="V20" s="2"/>
    </row>
    <row r="21" spans="1:22">
      <c r="A21" s="2"/>
      <c r="B21" s="5"/>
      <c r="C21" s="2" t="s">
        <v>20</v>
      </c>
      <c r="D21" s="2"/>
      <c r="E21" s="2"/>
      <c r="F21" s="2"/>
      <c r="G21" s="2"/>
      <c r="H21" s="2"/>
      <c r="I21" s="2"/>
      <c r="J21" s="2"/>
      <c r="K21" s="2"/>
      <c r="L21" s="2"/>
      <c r="M21" s="2"/>
      <c r="N21" s="2"/>
      <c r="O21" s="2"/>
      <c r="P21" s="2"/>
      <c r="Q21" s="2"/>
      <c r="R21" s="3"/>
      <c r="S21" s="2"/>
      <c r="T21" s="2"/>
      <c r="U21" s="2"/>
      <c r="V21" s="2"/>
    </row>
    <row r="22" spans="1:22">
      <c r="A22" s="2"/>
      <c r="B22" s="2"/>
      <c r="C22" s="2"/>
      <c r="D22" s="2"/>
      <c r="E22" s="2"/>
      <c r="F22" s="2"/>
      <c r="G22" s="2"/>
      <c r="H22" s="2"/>
      <c r="I22" s="2"/>
      <c r="J22" s="2"/>
      <c r="K22" s="2"/>
      <c r="L22" s="2"/>
      <c r="M22" s="2"/>
      <c r="N22" s="2"/>
      <c r="O22" s="2"/>
      <c r="P22" s="2"/>
      <c r="Q22" s="2"/>
      <c r="R22" s="3"/>
      <c r="S22" s="2"/>
      <c r="T22" s="2"/>
      <c r="U22" s="2"/>
      <c r="V22" s="2"/>
    </row>
    <row r="23" spans="1:22" s="66" customFormat="1">
      <c r="A23" s="17" t="s">
        <v>8</v>
      </c>
      <c r="B23" s="61"/>
      <c r="C23" s="61"/>
      <c r="D23" s="61"/>
      <c r="E23" s="61"/>
      <c r="F23" s="61"/>
      <c r="G23" s="61"/>
      <c r="H23" s="61"/>
      <c r="I23" s="61"/>
      <c r="J23" s="61"/>
      <c r="K23" s="61"/>
      <c r="L23" s="61"/>
      <c r="M23" s="61"/>
      <c r="N23" s="61"/>
      <c r="O23" s="61"/>
      <c r="P23" s="61"/>
      <c r="Q23" s="61"/>
      <c r="R23" s="16"/>
      <c r="S23" s="61"/>
      <c r="T23" s="61"/>
      <c r="U23" s="65"/>
      <c r="V23" s="65"/>
    </row>
    <row r="24" spans="1:22" s="66" customFormat="1" ht="25" customHeight="1">
      <c r="A24" s="73" t="s">
        <v>39</v>
      </c>
      <c r="B24" s="73"/>
      <c r="C24" s="73"/>
      <c r="D24" s="73"/>
      <c r="E24" s="73"/>
      <c r="F24" s="73"/>
      <c r="G24" s="73"/>
      <c r="H24" s="73"/>
      <c r="I24" s="73"/>
      <c r="J24" s="73"/>
      <c r="K24" s="73"/>
      <c r="L24" s="73"/>
      <c r="M24" s="73"/>
      <c r="N24" s="73"/>
      <c r="O24" s="73"/>
      <c r="P24" s="73"/>
      <c r="Q24" s="73"/>
      <c r="R24" s="73"/>
      <c r="S24" s="73"/>
      <c r="T24" s="73"/>
      <c r="U24" s="65"/>
      <c r="V24" s="65"/>
    </row>
    <row r="25" spans="1:22" s="66" customFormat="1" ht="31" customHeight="1">
      <c r="A25" s="73" t="s">
        <v>40</v>
      </c>
      <c r="B25" s="73"/>
      <c r="C25" s="73"/>
      <c r="D25" s="73"/>
      <c r="E25" s="73"/>
      <c r="F25" s="73"/>
      <c r="G25" s="73"/>
      <c r="H25" s="73"/>
      <c r="I25" s="73"/>
      <c r="J25" s="73"/>
      <c r="K25" s="73"/>
      <c r="L25" s="73"/>
      <c r="M25" s="73"/>
      <c r="N25" s="73"/>
      <c r="O25" s="73"/>
      <c r="P25" s="73"/>
      <c r="Q25" s="73"/>
      <c r="R25" s="73"/>
      <c r="S25" s="73"/>
      <c r="T25" s="73"/>
      <c r="U25" s="65"/>
      <c r="V25" s="65"/>
    </row>
    <row r="26" spans="1:22" s="66" customFormat="1">
      <c r="A26" s="73" t="s">
        <v>24</v>
      </c>
      <c r="B26" s="73"/>
      <c r="C26" s="73"/>
      <c r="D26" s="73"/>
      <c r="E26" s="73"/>
      <c r="F26" s="73"/>
      <c r="G26" s="73"/>
      <c r="H26" s="73"/>
      <c r="I26" s="73"/>
      <c r="J26" s="73"/>
      <c r="K26" s="73"/>
      <c r="L26" s="73"/>
      <c r="M26" s="73"/>
      <c r="N26" s="73"/>
      <c r="O26" s="73"/>
      <c r="P26" s="73"/>
      <c r="Q26" s="73"/>
      <c r="R26" s="73"/>
      <c r="S26" s="73"/>
      <c r="T26" s="73"/>
      <c r="U26" s="65"/>
      <c r="V26" s="65"/>
    </row>
    <row r="27" spans="1:22" s="66" customFormat="1">
      <c r="A27" s="73" t="s">
        <v>21</v>
      </c>
      <c r="B27" s="73"/>
      <c r="C27" s="73"/>
      <c r="D27" s="73"/>
      <c r="E27" s="73"/>
      <c r="F27" s="73"/>
      <c r="G27" s="73"/>
      <c r="H27" s="73"/>
      <c r="I27" s="73"/>
      <c r="J27" s="73"/>
      <c r="K27" s="73"/>
      <c r="L27" s="73"/>
      <c r="M27" s="73"/>
      <c r="N27" s="73"/>
      <c r="O27" s="73"/>
      <c r="P27" s="73"/>
      <c r="Q27" s="73"/>
      <c r="R27" s="73"/>
      <c r="S27" s="73"/>
      <c r="T27" s="73"/>
      <c r="U27" s="65"/>
      <c r="V27" s="65"/>
    </row>
    <row r="28" spans="1:22" s="66" customFormat="1">
      <c r="R28" s="67"/>
    </row>
    <row r="29" spans="1:22">
      <c r="A29" s="68" t="s">
        <v>41</v>
      </c>
      <c r="B29" s="2"/>
    </row>
    <row r="30" spans="1:22">
      <c r="A30" s="2" t="s">
        <v>27</v>
      </c>
      <c r="B30" s="2">
        <v>79</v>
      </c>
    </row>
    <row r="31" spans="1:22">
      <c r="A31" s="2" t="s">
        <v>28</v>
      </c>
      <c r="B31" s="2">
        <v>96</v>
      </c>
    </row>
    <row r="32" spans="1:22">
      <c r="A32" s="2" t="s">
        <v>29</v>
      </c>
      <c r="B32" s="2">
        <v>79</v>
      </c>
    </row>
    <row r="33" spans="1:2" customFormat="1" ht="16" thickBot="1">
      <c r="A33" s="2" t="s">
        <v>30</v>
      </c>
      <c r="B33" s="2">
        <v>80</v>
      </c>
    </row>
    <row r="34" spans="1:2" customFormat="1">
      <c r="A34" s="70" t="s">
        <v>31</v>
      </c>
      <c r="B34" s="69">
        <f>SUM(B30:B33)</f>
        <v>334</v>
      </c>
    </row>
    <row r="35" spans="1:2" customFormat="1"/>
  </sheetData>
  <mergeCells count="8">
    <mergeCell ref="A27:T27"/>
    <mergeCell ref="A26:T26"/>
    <mergeCell ref="A4:A5"/>
    <mergeCell ref="B4:B5"/>
    <mergeCell ref="C4:C5"/>
    <mergeCell ref="D4:D5"/>
    <mergeCell ref="A25:T25"/>
    <mergeCell ref="A24:T24"/>
  </mergeCells>
  <phoneticPr fontId="4" type="noConversion"/>
  <pageMargins left="0.75000000000000011" right="0.75000000000000011" top="1" bottom="1" header="0.5" footer="0.5"/>
  <pageSetup paperSize="8" scale="66"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A19" sqref="A19"/>
    </sheetView>
  </sheetViews>
  <sheetFormatPr baseColWidth="10" defaultRowHeight="15" x14ac:dyDescent="0"/>
  <cols>
    <col min="1" max="1" width="60.5" customWidth="1"/>
    <col min="2" max="2" width="8.33203125" bestFit="1" customWidth="1"/>
    <col min="3" max="3" width="12.5" customWidth="1"/>
    <col min="4" max="4" width="9.33203125" bestFit="1" customWidth="1"/>
    <col min="5" max="5" width="11.1640625" customWidth="1"/>
    <col min="6" max="6" width="10" bestFit="1" customWidth="1"/>
    <col min="7" max="7" width="11.5" bestFit="1" customWidth="1"/>
    <col min="8" max="8" width="10.5" bestFit="1" customWidth="1"/>
    <col min="9" max="9" width="11.33203125" bestFit="1" customWidth="1"/>
    <col min="10" max="10" width="10.33203125" bestFit="1" customWidth="1"/>
    <col min="11" max="11" width="12.33203125" bestFit="1" customWidth="1"/>
    <col min="12" max="12" width="11.83203125" bestFit="1" customWidth="1"/>
    <col min="13" max="13" width="11.5" bestFit="1" customWidth="1"/>
    <col min="14" max="14" width="11.83203125" bestFit="1" customWidth="1"/>
    <col min="15" max="15" width="10.5" bestFit="1" customWidth="1"/>
    <col min="16" max="16" width="11.83203125" bestFit="1" customWidth="1"/>
    <col min="17" max="17" width="11.5" bestFit="1" customWidth="1"/>
    <col min="18" max="18" width="10.5" style="1" bestFit="1" customWidth="1"/>
    <col min="19" max="19" width="10.83203125" customWidth="1"/>
    <col min="20" max="20" width="11.83203125" bestFit="1" customWidth="1"/>
  </cols>
  <sheetData>
    <row r="1" spans="1:22" ht="36" customHeight="1">
      <c r="A1" s="58" t="s">
        <v>26</v>
      </c>
    </row>
    <row r="2" spans="1:22" ht="44" customHeight="1" thickBot="1"/>
    <row r="3" spans="1:22" ht="20">
      <c r="A3" s="36" t="s">
        <v>42</v>
      </c>
      <c r="B3" s="18"/>
      <c r="C3" s="18"/>
      <c r="D3" s="18"/>
      <c r="E3" s="18"/>
      <c r="F3" s="18"/>
      <c r="G3" s="18"/>
      <c r="H3" s="18"/>
      <c r="I3" s="18"/>
      <c r="J3" s="18"/>
      <c r="K3" s="18"/>
      <c r="L3" s="18"/>
      <c r="M3" s="18"/>
      <c r="N3" s="18"/>
      <c r="O3" s="18"/>
      <c r="P3" s="18"/>
      <c r="Q3" s="18"/>
      <c r="R3" s="19"/>
      <c r="S3" s="18"/>
      <c r="T3" s="20"/>
      <c r="U3" s="2"/>
      <c r="V3" s="2"/>
    </row>
    <row r="4" spans="1:22">
      <c r="A4" s="74" t="s">
        <v>12</v>
      </c>
      <c r="B4" s="76" t="s">
        <v>13</v>
      </c>
      <c r="C4" s="76" t="s">
        <v>14</v>
      </c>
      <c r="D4" s="78" t="s">
        <v>11</v>
      </c>
      <c r="E4" s="21" t="s">
        <v>17</v>
      </c>
      <c r="F4" s="22"/>
      <c r="G4" s="22"/>
      <c r="H4" s="22"/>
      <c r="I4" s="22"/>
      <c r="J4" s="22"/>
      <c r="K4" s="22"/>
      <c r="L4" s="22"/>
      <c r="M4" s="22"/>
      <c r="N4" s="23"/>
      <c r="O4" s="21" t="s">
        <v>10</v>
      </c>
      <c r="P4" s="22"/>
      <c r="Q4" s="22"/>
      <c r="R4" s="24"/>
      <c r="S4" s="21" t="s">
        <v>9</v>
      </c>
      <c r="T4" s="23"/>
      <c r="U4" s="2"/>
      <c r="V4" s="2"/>
    </row>
    <row r="5" spans="1:22">
      <c r="A5" s="75"/>
      <c r="B5" s="77"/>
      <c r="C5" s="77"/>
      <c r="D5" s="79"/>
      <c r="E5" s="25" t="s">
        <v>1</v>
      </c>
      <c r="F5" s="26"/>
      <c r="G5" s="27" t="s">
        <v>2</v>
      </c>
      <c r="H5" s="28"/>
      <c r="I5" s="25" t="s">
        <v>3</v>
      </c>
      <c r="J5" s="26"/>
      <c r="K5" s="27" t="s">
        <v>4</v>
      </c>
      <c r="L5" s="28"/>
      <c r="M5" s="25" t="s">
        <v>5</v>
      </c>
      <c r="N5" s="26"/>
      <c r="O5" s="27" t="s">
        <v>2</v>
      </c>
      <c r="P5" s="28"/>
      <c r="Q5" s="25" t="s">
        <v>3</v>
      </c>
      <c r="R5" s="29"/>
      <c r="S5" s="27" t="s">
        <v>2</v>
      </c>
      <c r="T5" s="28"/>
      <c r="U5" s="2"/>
      <c r="V5" s="2"/>
    </row>
    <row r="6" spans="1:22" ht="46" thickBot="1">
      <c r="A6" s="59"/>
      <c r="B6" s="30"/>
      <c r="C6" s="30"/>
      <c r="D6" s="31"/>
      <c r="E6" s="32" t="s">
        <v>15</v>
      </c>
      <c r="F6" s="33" t="s">
        <v>16</v>
      </c>
      <c r="G6" s="34" t="s">
        <v>15</v>
      </c>
      <c r="H6" s="35" t="s">
        <v>16</v>
      </c>
      <c r="I6" s="32" t="s">
        <v>15</v>
      </c>
      <c r="J6" s="33" t="s">
        <v>16</v>
      </c>
      <c r="K6" s="34" t="s">
        <v>15</v>
      </c>
      <c r="L6" s="35" t="s">
        <v>16</v>
      </c>
      <c r="M6" s="32" t="s">
        <v>15</v>
      </c>
      <c r="N6" s="33" t="s">
        <v>16</v>
      </c>
      <c r="O6" s="34" t="s">
        <v>15</v>
      </c>
      <c r="P6" s="35" t="s">
        <v>16</v>
      </c>
      <c r="Q6" s="32" t="s">
        <v>15</v>
      </c>
      <c r="R6" s="33" t="s">
        <v>16</v>
      </c>
      <c r="S6" s="34" t="s">
        <v>15</v>
      </c>
      <c r="T6" s="33" t="s">
        <v>16</v>
      </c>
      <c r="U6" s="2"/>
      <c r="V6" s="2"/>
    </row>
    <row r="7" spans="1:22">
      <c r="A7" s="37" t="s">
        <v>35</v>
      </c>
      <c r="B7" s="63">
        <v>96</v>
      </c>
      <c r="C7" s="38" t="s">
        <v>0</v>
      </c>
      <c r="D7" s="64">
        <v>1.4</v>
      </c>
      <c r="E7" s="40">
        <v>0.5</v>
      </c>
      <c r="F7" s="41">
        <f t="shared" ref="F7:F11" si="0">B7*D7*E7</f>
        <v>67.199999999999989</v>
      </c>
      <c r="G7" s="71">
        <v>0.5</v>
      </c>
      <c r="H7" s="39">
        <f t="shared" ref="H7:H11" si="1">B7*D7*G7</f>
        <v>67.199999999999989</v>
      </c>
      <c r="I7" s="45">
        <v>0.9</v>
      </c>
      <c r="J7" s="41">
        <f t="shared" ref="J7:J11" si="2">B7*D7*I7</f>
        <v>120.95999999999998</v>
      </c>
      <c r="K7" s="71">
        <v>0.8</v>
      </c>
      <c r="L7" s="39">
        <f t="shared" ref="L7:L11" si="3">B7*D7*K7</f>
        <v>107.51999999999998</v>
      </c>
      <c r="M7" s="40">
        <v>1</v>
      </c>
      <c r="N7" s="41">
        <f t="shared" ref="N7:N11" si="4">B7*D7*M7</f>
        <v>134.39999999999998</v>
      </c>
      <c r="O7" s="44">
        <v>0.6</v>
      </c>
      <c r="P7" s="39">
        <f t="shared" ref="P7:P11" si="5">B7*D7*O7</f>
        <v>80.639999999999986</v>
      </c>
      <c r="Q7" s="43">
        <v>0.8</v>
      </c>
      <c r="R7" s="46">
        <f t="shared" ref="R7:R11" si="6">B7*D7*Q7</f>
        <v>107.51999999999998</v>
      </c>
      <c r="S7" s="44">
        <v>0.7</v>
      </c>
      <c r="T7" s="39">
        <f t="shared" ref="T7:T11" si="7">B7*D7*S7</f>
        <v>94.079999999999984</v>
      </c>
      <c r="U7" s="2"/>
      <c r="V7" s="2"/>
    </row>
    <row r="8" spans="1:22">
      <c r="A8" s="37" t="s">
        <v>36</v>
      </c>
      <c r="B8" s="63">
        <v>105</v>
      </c>
      <c r="C8" s="38" t="s">
        <v>0</v>
      </c>
      <c r="D8" s="64">
        <v>1.4</v>
      </c>
      <c r="E8" s="40">
        <v>0.5</v>
      </c>
      <c r="F8" s="41">
        <f t="shared" si="0"/>
        <v>73.5</v>
      </c>
      <c r="G8" s="71">
        <v>0.5</v>
      </c>
      <c r="H8" s="39">
        <f t="shared" si="1"/>
        <v>73.5</v>
      </c>
      <c r="I8" s="45">
        <v>0.9</v>
      </c>
      <c r="J8" s="41">
        <f t="shared" si="2"/>
        <v>132.30000000000001</v>
      </c>
      <c r="K8" s="71">
        <v>0.8</v>
      </c>
      <c r="L8" s="39">
        <f t="shared" si="3"/>
        <v>117.60000000000001</v>
      </c>
      <c r="M8" s="40">
        <v>1</v>
      </c>
      <c r="N8" s="41">
        <f t="shared" si="4"/>
        <v>147</v>
      </c>
      <c r="O8" s="44">
        <v>0.6</v>
      </c>
      <c r="P8" s="39">
        <f t="shared" si="5"/>
        <v>88.2</v>
      </c>
      <c r="Q8" s="43">
        <v>0.8</v>
      </c>
      <c r="R8" s="46">
        <f t="shared" si="6"/>
        <v>117.60000000000001</v>
      </c>
      <c r="S8" s="44">
        <v>0.7</v>
      </c>
      <c r="T8" s="39">
        <f t="shared" si="7"/>
        <v>102.89999999999999</v>
      </c>
      <c r="U8" s="2"/>
      <c r="V8" s="2"/>
    </row>
    <row r="9" spans="1:22">
      <c r="A9" s="37" t="s">
        <v>37</v>
      </c>
      <c r="B9" s="63">
        <v>64</v>
      </c>
      <c r="C9" s="38" t="s">
        <v>0</v>
      </c>
      <c r="D9" s="64">
        <v>1.4</v>
      </c>
      <c r="E9" s="40">
        <v>0.5</v>
      </c>
      <c r="F9" s="41">
        <f t="shared" si="0"/>
        <v>44.8</v>
      </c>
      <c r="G9" s="71">
        <v>0.5</v>
      </c>
      <c r="H9" s="39">
        <f t="shared" si="1"/>
        <v>44.8</v>
      </c>
      <c r="I9" s="45">
        <v>0.9</v>
      </c>
      <c r="J9" s="41">
        <f t="shared" si="2"/>
        <v>80.64</v>
      </c>
      <c r="K9" s="71">
        <v>0.8</v>
      </c>
      <c r="L9" s="39">
        <f t="shared" si="3"/>
        <v>71.679999999999993</v>
      </c>
      <c r="M9" s="40">
        <v>1</v>
      </c>
      <c r="N9" s="41">
        <f t="shared" si="4"/>
        <v>89.6</v>
      </c>
      <c r="O9" s="44">
        <v>0.6</v>
      </c>
      <c r="P9" s="39">
        <f t="shared" si="5"/>
        <v>53.76</v>
      </c>
      <c r="Q9" s="43">
        <v>0.8</v>
      </c>
      <c r="R9" s="46">
        <f t="shared" si="6"/>
        <v>71.679999999999993</v>
      </c>
      <c r="S9" s="44">
        <v>0.7</v>
      </c>
      <c r="T9" s="39">
        <f t="shared" si="7"/>
        <v>62.719999999999992</v>
      </c>
      <c r="U9" s="2"/>
      <c r="V9" s="2"/>
    </row>
    <row r="10" spans="1:22">
      <c r="A10" s="62" t="s">
        <v>38</v>
      </c>
      <c r="B10" s="63">
        <v>105</v>
      </c>
      <c r="C10" s="38" t="s">
        <v>0</v>
      </c>
      <c r="D10" s="64">
        <v>1.1000000000000001</v>
      </c>
      <c r="E10" s="40">
        <v>1</v>
      </c>
      <c r="F10" s="41">
        <f t="shared" si="0"/>
        <v>115.50000000000001</v>
      </c>
      <c r="G10" s="47">
        <v>1</v>
      </c>
      <c r="H10" s="39">
        <f t="shared" si="1"/>
        <v>115.50000000000001</v>
      </c>
      <c r="I10" s="48">
        <v>1</v>
      </c>
      <c r="J10" s="41">
        <f t="shared" si="2"/>
        <v>115.50000000000001</v>
      </c>
      <c r="K10" s="44">
        <v>1</v>
      </c>
      <c r="L10" s="39">
        <f t="shared" si="3"/>
        <v>115.50000000000001</v>
      </c>
      <c r="M10" s="40">
        <v>1</v>
      </c>
      <c r="N10" s="41">
        <f t="shared" si="4"/>
        <v>115.50000000000001</v>
      </c>
      <c r="O10" s="44">
        <v>1</v>
      </c>
      <c r="P10" s="39">
        <f t="shared" si="5"/>
        <v>115.50000000000001</v>
      </c>
      <c r="Q10" s="40">
        <v>1</v>
      </c>
      <c r="R10" s="46">
        <f t="shared" si="6"/>
        <v>115.50000000000001</v>
      </c>
      <c r="S10" s="44">
        <v>1</v>
      </c>
      <c r="T10" s="39">
        <f t="shared" si="7"/>
        <v>115.50000000000001</v>
      </c>
      <c r="U10" s="2"/>
      <c r="V10" s="2"/>
    </row>
    <row r="11" spans="1:22">
      <c r="A11" s="37" t="s">
        <v>32</v>
      </c>
      <c r="B11" s="63">
        <v>105</v>
      </c>
      <c r="C11" s="38" t="s">
        <v>0</v>
      </c>
      <c r="D11" s="64">
        <v>0.3</v>
      </c>
      <c r="E11" s="40">
        <v>0.1</v>
      </c>
      <c r="F11" s="41">
        <f t="shared" si="0"/>
        <v>3.1500000000000004</v>
      </c>
      <c r="G11" s="44">
        <v>0.2</v>
      </c>
      <c r="H11" s="39">
        <f t="shared" si="1"/>
        <v>6.3000000000000007</v>
      </c>
      <c r="I11" s="40">
        <v>0.8</v>
      </c>
      <c r="J11" s="41">
        <f t="shared" si="2"/>
        <v>25.200000000000003</v>
      </c>
      <c r="K11" s="44">
        <v>0.7</v>
      </c>
      <c r="L11" s="39">
        <f t="shared" si="3"/>
        <v>22.049999999999997</v>
      </c>
      <c r="M11" s="40">
        <v>0</v>
      </c>
      <c r="N11" s="41">
        <f t="shared" si="4"/>
        <v>0</v>
      </c>
      <c r="O11" s="44">
        <v>0.6</v>
      </c>
      <c r="P11" s="39">
        <f t="shared" si="5"/>
        <v>18.899999999999999</v>
      </c>
      <c r="Q11" s="40">
        <v>1</v>
      </c>
      <c r="R11" s="46">
        <f t="shared" si="6"/>
        <v>31.5</v>
      </c>
      <c r="S11" s="44">
        <v>0.7</v>
      </c>
      <c r="T11" s="39">
        <f t="shared" si="7"/>
        <v>22.049999999999997</v>
      </c>
      <c r="U11" s="2"/>
      <c r="V11" s="2"/>
    </row>
    <row r="12" spans="1:22">
      <c r="A12" s="37" t="s">
        <v>46</v>
      </c>
      <c r="B12" s="63">
        <v>4000</v>
      </c>
      <c r="C12" s="38" t="s">
        <v>7</v>
      </c>
      <c r="D12" s="64">
        <v>4.5</v>
      </c>
      <c r="E12" s="43">
        <v>1</v>
      </c>
      <c r="F12" s="41">
        <v>200</v>
      </c>
      <c r="G12" s="42">
        <v>1</v>
      </c>
      <c r="H12" s="39">
        <v>200</v>
      </c>
      <c r="I12" s="43">
        <v>1</v>
      </c>
      <c r="J12" s="41">
        <v>200</v>
      </c>
      <c r="K12" s="42">
        <v>1</v>
      </c>
      <c r="L12" s="39">
        <v>200</v>
      </c>
      <c r="M12" s="43">
        <v>1</v>
      </c>
      <c r="N12" s="41">
        <v>200</v>
      </c>
      <c r="O12" s="44">
        <v>1</v>
      </c>
      <c r="P12" s="39">
        <v>200</v>
      </c>
      <c r="Q12" s="43">
        <v>1</v>
      </c>
      <c r="R12" s="41">
        <v>200</v>
      </c>
      <c r="S12" s="42">
        <v>1</v>
      </c>
      <c r="T12" s="39">
        <v>200</v>
      </c>
      <c r="U12" s="2"/>
      <c r="V12" s="2"/>
    </row>
    <row r="13" spans="1:22">
      <c r="A13" s="37" t="s">
        <v>18</v>
      </c>
      <c r="B13" s="38">
        <v>3460</v>
      </c>
      <c r="C13" s="38" t="s">
        <v>7</v>
      </c>
      <c r="D13" s="64">
        <v>2.5</v>
      </c>
      <c r="E13" s="40">
        <v>0.3</v>
      </c>
      <c r="F13" s="41">
        <f t="shared" ref="F13:F15" si="8">B13*D13*E13/100</f>
        <v>25.95</v>
      </c>
      <c r="G13" s="71">
        <v>0.6</v>
      </c>
      <c r="H13" s="39">
        <f t="shared" ref="H13:H15" si="9">B13*D13*G13/100</f>
        <v>51.9</v>
      </c>
      <c r="I13" s="45">
        <v>0.1</v>
      </c>
      <c r="J13" s="41">
        <f t="shared" ref="J13:J15" si="10">B13*D13*I13/100</f>
        <v>8.65</v>
      </c>
      <c r="K13" s="71">
        <v>0.75</v>
      </c>
      <c r="L13" s="39">
        <f t="shared" ref="L13:L15" si="11">B13*D13*K13/100</f>
        <v>64.875</v>
      </c>
      <c r="M13" s="40">
        <v>0</v>
      </c>
      <c r="N13" s="41">
        <f t="shared" ref="N13:N15" si="12">B13*D13*M13/100</f>
        <v>0</v>
      </c>
      <c r="O13" s="44">
        <v>1</v>
      </c>
      <c r="P13" s="39">
        <f t="shared" ref="P13:P15" si="13">B13*D13*O13/100</f>
        <v>86.5</v>
      </c>
      <c r="Q13" s="40">
        <v>0</v>
      </c>
      <c r="R13" s="46">
        <f t="shared" ref="R13:R15" si="14">B13*D13*Q13/100</f>
        <v>0</v>
      </c>
      <c r="S13" s="44">
        <v>0.75</v>
      </c>
      <c r="T13" s="39">
        <f t="shared" ref="T13:T15" si="15">B13*D13*S13/100</f>
        <v>64.875</v>
      </c>
      <c r="U13" s="2"/>
      <c r="V13" s="2"/>
    </row>
    <row r="14" spans="1:22">
      <c r="A14" s="37" t="s">
        <v>22</v>
      </c>
      <c r="B14" s="38">
        <v>1900</v>
      </c>
      <c r="C14" s="38" t="s">
        <v>7</v>
      </c>
      <c r="D14" s="64">
        <v>2</v>
      </c>
      <c r="E14" s="43">
        <v>0.5</v>
      </c>
      <c r="F14" s="41">
        <f t="shared" si="8"/>
        <v>19</v>
      </c>
      <c r="G14" s="44">
        <v>0.5</v>
      </c>
      <c r="H14" s="39">
        <f t="shared" si="9"/>
        <v>19</v>
      </c>
      <c r="I14" s="40">
        <v>1</v>
      </c>
      <c r="J14" s="41">
        <f t="shared" si="10"/>
        <v>38</v>
      </c>
      <c r="K14" s="44">
        <v>1</v>
      </c>
      <c r="L14" s="39">
        <f t="shared" si="11"/>
        <v>38</v>
      </c>
      <c r="M14" s="40">
        <v>0</v>
      </c>
      <c r="N14" s="41">
        <f t="shared" si="12"/>
        <v>0</v>
      </c>
      <c r="O14" s="44">
        <v>1</v>
      </c>
      <c r="P14" s="39">
        <f t="shared" si="13"/>
        <v>38</v>
      </c>
      <c r="Q14" s="43">
        <v>1</v>
      </c>
      <c r="R14" s="46">
        <f t="shared" si="14"/>
        <v>38</v>
      </c>
      <c r="S14" s="71">
        <v>0.75</v>
      </c>
      <c r="T14" s="39">
        <f t="shared" si="15"/>
        <v>28.5</v>
      </c>
      <c r="U14" s="2"/>
      <c r="V14" s="2"/>
    </row>
    <row r="15" spans="1:22" ht="16" thickBot="1">
      <c r="A15" s="49" t="s">
        <v>6</v>
      </c>
      <c r="B15" s="50">
        <v>1700</v>
      </c>
      <c r="C15" s="50" t="s">
        <v>7</v>
      </c>
      <c r="D15" s="51">
        <v>3</v>
      </c>
      <c r="E15" s="52">
        <v>0.33</v>
      </c>
      <c r="F15" s="53">
        <f t="shared" si="8"/>
        <v>16.829999999999998</v>
      </c>
      <c r="G15" s="54">
        <v>0.5</v>
      </c>
      <c r="H15" s="51">
        <f t="shared" si="9"/>
        <v>25.5</v>
      </c>
      <c r="I15" s="55">
        <v>0</v>
      </c>
      <c r="J15" s="53">
        <f t="shared" si="10"/>
        <v>0</v>
      </c>
      <c r="K15" s="56">
        <v>0.1</v>
      </c>
      <c r="L15" s="51">
        <f t="shared" si="11"/>
        <v>5.0999999999999996</v>
      </c>
      <c r="M15" s="52">
        <v>0</v>
      </c>
      <c r="N15" s="53">
        <f t="shared" si="12"/>
        <v>0</v>
      </c>
      <c r="O15" s="54">
        <v>1</v>
      </c>
      <c r="P15" s="51">
        <f t="shared" si="13"/>
        <v>51</v>
      </c>
      <c r="Q15" s="52">
        <v>0</v>
      </c>
      <c r="R15" s="57">
        <f t="shared" si="14"/>
        <v>0</v>
      </c>
      <c r="S15" s="56">
        <v>1</v>
      </c>
      <c r="T15" s="51">
        <f t="shared" si="15"/>
        <v>51</v>
      </c>
      <c r="U15" s="2"/>
      <c r="V15" s="2"/>
    </row>
    <row r="16" spans="1:22" s="9" customFormat="1">
      <c r="A16" s="6"/>
      <c r="B16" s="14" t="s">
        <v>23</v>
      </c>
      <c r="C16" s="6"/>
      <c r="D16" s="6"/>
      <c r="E16" s="6"/>
      <c r="F16" s="11">
        <f>SUM(F7:F15)</f>
        <v>565.93000000000006</v>
      </c>
      <c r="G16" s="6"/>
      <c r="H16" s="11">
        <f>SUM(H7:H15)</f>
        <v>603.70000000000005</v>
      </c>
      <c r="I16" s="6"/>
      <c r="J16" s="11">
        <f>SUM(J7:J15)</f>
        <v>721.24999999999989</v>
      </c>
      <c r="K16" s="7"/>
      <c r="L16" s="11">
        <f>SUM(L7:L15)</f>
        <v>742.32500000000005</v>
      </c>
      <c r="M16" s="7"/>
      <c r="N16" s="11">
        <f>SUM(N7:N15)</f>
        <v>686.5</v>
      </c>
      <c r="O16" s="7"/>
      <c r="P16" s="11">
        <f>SUM(P7:P15)</f>
        <v>732.5</v>
      </c>
      <c r="Q16" s="7"/>
      <c r="R16" s="11">
        <f>SUM(R7:R15)</f>
        <v>681.8</v>
      </c>
      <c r="S16" s="7"/>
      <c r="T16" s="11">
        <f>SUM(T7:T15)</f>
        <v>741.625</v>
      </c>
      <c r="U16" s="8"/>
      <c r="V16" s="8"/>
    </row>
    <row r="17" spans="1:22" s="9" customFormat="1" ht="16" thickBot="1">
      <c r="A17" s="8"/>
      <c r="B17" s="15" t="s">
        <v>33</v>
      </c>
      <c r="C17" s="8"/>
      <c r="D17" s="8"/>
      <c r="E17" s="8"/>
      <c r="F17" s="13">
        <v>334</v>
      </c>
      <c r="G17" s="60" t="s">
        <v>25</v>
      </c>
      <c r="H17" s="13">
        <v>334</v>
      </c>
      <c r="I17" s="60" t="s">
        <v>25</v>
      </c>
      <c r="J17" s="13">
        <v>334</v>
      </c>
      <c r="K17" s="60" t="s">
        <v>25</v>
      </c>
      <c r="L17" s="13">
        <v>334</v>
      </c>
      <c r="M17" s="60" t="s">
        <v>25</v>
      </c>
      <c r="N17" s="13">
        <v>334</v>
      </c>
      <c r="O17" s="60" t="s">
        <v>25</v>
      </c>
      <c r="P17" s="13">
        <v>334</v>
      </c>
      <c r="Q17" s="60" t="s">
        <v>25</v>
      </c>
      <c r="R17" s="13">
        <v>334</v>
      </c>
      <c r="S17" s="60" t="s">
        <v>25</v>
      </c>
      <c r="T17" s="13">
        <v>334</v>
      </c>
      <c r="U17" s="60" t="s">
        <v>25</v>
      </c>
      <c r="V17" s="8"/>
    </row>
    <row r="18" spans="1:22" s="9" customFormat="1" ht="16" thickBot="1">
      <c r="A18" s="8"/>
      <c r="B18" s="15" t="s">
        <v>45</v>
      </c>
      <c r="C18" s="8"/>
      <c r="D18" s="8"/>
      <c r="E18" s="8"/>
      <c r="F18" s="12">
        <f>F16-F17</f>
        <v>231.93000000000006</v>
      </c>
      <c r="G18" s="10"/>
      <c r="H18" s="12">
        <f>H16-H17</f>
        <v>269.70000000000005</v>
      </c>
      <c r="I18" s="10"/>
      <c r="J18" s="12">
        <f>J16-J17</f>
        <v>387.24999999999989</v>
      </c>
      <c r="K18" s="10"/>
      <c r="L18" s="72">
        <f>L16-L17</f>
        <v>408.32500000000005</v>
      </c>
      <c r="M18" s="10"/>
      <c r="N18" s="12">
        <f>N16-N17</f>
        <v>352.5</v>
      </c>
      <c r="O18" s="10"/>
      <c r="P18" s="12">
        <f>P16-P17</f>
        <v>398.5</v>
      </c>
      <c r="Q18" s="10"/>
      <c r="R18" s="12">
        <f>R16-R17</f>
        <v>347.79999999999995</v>
      </c>
      <c r="S18" s="10"/>
      <c r="T18" s="12">
        <f>T16-T17</f>
        <v>407.625</v>
      </c>
      <c r="U18" s="8"/>
      <c r="V18" s="8"/>
    </row>
    <row r="19" spans="1:22">
      <c r="A19" s="2"/>
      <c r="B19" s="2"/>
      <c r="C19" s="2"/>
      <c r="D19" s="2"/>
      <c r="E19" s="2"/>
      <c r="F19" s="2"/>
      <c r="G19" s="2"/>
      <c r="H19" s="2"/>
      <c r="I19" s="2"/>
      <c r="J19" s="2"/>
      <c r="K19" s="2"/>
      <c r="L19" s="2"/>
      <c r="M19" s="2"/>
      <c r="N19" s="2"/>
      <c r="O19" s="2"/>
      <c r="P19" s="2"/>
      <c r="Q19" s="2"/>
      <c r="R19" s="3"/>
      <c r="S19" s="2"/>
      <c r="T19" s="2"/>
      <c r="U19" s="2"/>
      <c r="V19" s="2"/>
    </row>
    <row r="20" spans="1:22">
      <c r="A20" s="2"/>
      <c r="B20" s="4"/>
      <c r="C20" s="2" t="s">
        <v>43</v>
      </c>
      <c r="D20" s="2"/>
      <c r="E20" s="2"/>
      <c r="F20" s="2"/>
      <c r="G20" s="2"/>
      <c r="H20" s="2"/>
      <c r="I20" s="2"/>
      <c r="J20" s="2"/>
      <c r="K20" s="2"/>
      <c r="L20" s="2"/>
      <c r="M20" s="2"/>
      <c r="N20" s="2"/>
      <c r="O20" s="2"/>
      <c r="P20" s="2"/>
      <c r="Q20" s="2"/>
      <c r="R20" s="3"/>
      <c r="S20" s="2"/>
      <c r="T20" s="2"/>
      <c r="U20" s="2"/>
      <c r="V20" s="2"/>
    </row>
    <row r="21" spans="1:22">
      <c r="A21" s="2"/>
      <c r="B21" s="5"/>
      <c r="C21" s="2" t="s">
        <v>44</v>
      </c>
      <c r="D21" s="2"/>
      <c r="E21" s="2"/>
      <c r="F21" s="2"/>
      <c r="G21" s="2"/>
      <c r="H21" s="2"/>
      <c r="I21" s="2"/>
      <c r="J21" s="2"/>
      <c r="K21" s="2"/>
      <c r="L21" s="2"/>
      <c r="M21" s="2"/>
      <c r="N21" s="2"/>
      <c r="O21" s="2"/>
      <c r="P21" s="2"/>
      <c r="Q21" s="2"/>
      <c r="R21" s="3"/>
      <c r="S21" s="2"/>
      <c r="T21" s="2"/>
      <c r="U21" s="2"/>
      <c r="V21" s="2"/>
    </row>
    <row r="22" spans="1:22">
      <c r="A22" s="2"/>
      <c r="B22" s="2"/>
      <c r="C22" s="2"/>
      <c r="D22" s="2"/>
      <c r="E22" s="2"/>
      <c r="F22" s="2"/>
      <c r="G22" s="2"/>
      <c r="H22" s="2"/>
      <c r="I22" s="2"/>
      <c r="J22" s="2"/>
      <c r="K22" s="2"/>
      <c r="L22" s="2"/>
      <c r="M22" s="2"/>
      <c r="N22" s="2"/>
      <c r="O22" s="2"/>
      <c r="P22" s="2"/>
      <c r="Q22" s="2"/>
      <c r="R22" s="3"/>
      <c r="S22" s="2"/>
      <c r="T22" s="2"/>
      <c r="U22" s="2"/>
      <c r="V22" s="2"/>
    </row>
    <row r="23" spans="1:22" s="66" customFormat="1">
      <c r="A23" s="17" t="s">
        <v>8</v>
      </c>
      <c r="B23" s="61"/>
      <c r="C23" s="61"/>
      <c r="D23" s="61"/>
      <c r="E23" s="61"/>
      <c r="F23" s="61"/>
      <c r="G23" s="61"/>
      <c r="H23" s="61"/>
      <c r="I23" s="61"/>
      <c r="J23" s="61"/>
      <c r="K23" s="61"/>
      <c r="L23" s="61"/>
      <c r="M23" s="61"/>
      <c r="N23" s="61"/>
      <c r="O23" s="61"/>
      <c r="P23" s="61"/>
      <c r="Q23" s="61"/>
      <c r="R23" s="16"/>
      <c r="S23" s="61"/>
      <c r="T23" s="61"/>
      <c r="U23" s="65"/>
      <c r="V23" s="65"/>
    </row>
    <row r="24" spans="1:22" s="66" customFormat="1" ht="25" customHeight="1">
      <c r="A24" s="73" t="s">
        <v>39</v>
      </c>
      <c r="B24" s="73"/>
      <c r="C24" s="73"/>
      <c r="D24" s="73"/>
      <c r="E24" s="73"/>
      <c r="F24" s="73"/>
      <c r="G24" s="73"/>
      <c r="H24" s="73"/>
      <c r="I24" s="73"/>
      <c r="J24" s="73"/>
      <c r="K24" s="73"/>
      <c r="L24" s="73"/>
      <c r="M24" s="73"/>
      <c r="N24" s="73"/>
      <c r="O24" s="73"/>
      <c r="P24" s="73"/>
      <c r="Q24" s="73"/>
      <c r="R24" s="73"/>
      <c r="S24" s="73"/>
      <c r="T24" s="73"/>
      <c r="U24" s="65"/>
      <c r="V24" s="65"/>
    </row>
    <row r="25" spans="1:22" s="66" customFormat="1" ht="31" customHeight="1">
      <c r="A25" s="73" t="s">
        <v>40</v>
      </c>
      <c r="B25" s="73"/>
      <c r="C25" s="73"/>
      <c r="D25" s="73"/>
      <c r="E25" s="73"/>
      <c r="F25" s="73"/>
      <c r="G25" s="73"/>
      <c r="H25" s="73"/>
      <c r="I25" s="73"/>
      <c r="J25" s="73"/>
      <c r="K25" s="73"/>
      <c r="L25" s="73"/>
      <c r="M25" s="73"/>
      <c r="N25" s="73"/>
      <c r="O25" s="73"/>
      <c r="P25" s="73"/>
      <c r="Q25" s="73"/>
      <c r="R25" s="73"/>
      <c r="S25" s="73"/>
      <c r="T25" s="73"/>
      <c r="U25" s="65"/>
      <c r="V25" s="65"/>
    </row>
    <row r="26" spans="1:22" s="66" customFormat="1">
      <c r="A26" s="73" t="s">
        <v>24</v>
      </c>
      <c r="B26" s="73"/>
      <c r="C26" s="73"/>
      <c r="D26" s="73"/>
      <c r="E26" s="73"/>
      <c r="F26" s="73"/>
      <c r="G26" s="73"/>
      <c r="H26" s="73"/>
      <c r="I26" s="73"/>
      <c r="J26" s="73"/>
      <c r="K26" s="73"/>
      <c r="L26" s="73"/>
      <c r="M26" s="73"/>
      <c r="N26" s="73"/>
      <c r="O26" s="73"/>
      <c r="P26" s="73"/>
      <c r="Q26" s="73"/>
      <c r="R26" s="73"/>
      <c r="S26" s="73"/>
      <c r="T26" s="73"/>
      <c r="U26" s="65"/>
      <c r="V26" s="65"/>
    </row>
    <row r="27" spans="1:22" s="66" customFormat="1">
      <c r="R27" s="67"/>
    </row>
    <row r="28" spans="1:22">
      <c r="A28" s="68" t="s">
        <v>41</v>
      </c>
      <c r="B28" s="2"/>
    </row>
    <row r="29" spans="1:22">
      <c r="A29" s="2" t="s">
        <v>27</v>
      </c>
      <c r="B29" s="2">
        <v>79</v>
      </c>
    </row>
    <row r="30" spans="1:22">
      <c r="A30" s="2" t="s">
        <v>28</v>
      </c>
      <c r="B30" s="2">
        <v>96</v>
      </c>
    </row>
    <row r="31" spans="1:22">
      <c r="A31" s="2" t="s">
        <v>29</v>
      </c>
      <c r="B31" s="2">
        <v>79</v>
      </c>
    </row>
    <row r="32" spans="1:22" ht="16" thickBot="1">
      <c r="A32" s="2" t="s">
        <v>30</v>
      </c>
      <c r="B32" s="2">
        <v>80</v>
      </c>
      <c r="R32"/>
    </row>
    <row r="33" spans="1:18">
      <c r="A33" s="70" t="s">
        <v>31</v>
      </c>
      <c r="B33" s="69">
        <f>SUM(B29:B32)</f>
        <v>334</v>
      </c>
      <c r="R33"/>
    </row>
    <row r="34" spans="1:18">
      <c r="R34"/>
    </row>
  </sheetData>
  <mergeCells count="7">
    <mergeCell ref="A26:T26"/>
    <mergeCell ref="A4:A5"/>
    <mergeCell ref="B4:B5"/>
    <mergeCell ref="C4:C5"/>
    <mergeCell ref="D4:D5"/>
    <mergeCell ref="A24:T24"/>
    <mergeCell ref="A25:T2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ASVV 2004 geb 1 5 6 en 8</vt:lpstr>
      <vt:lpstr>ASVV 2012 geb 1 5 6 en 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Schouten</dc:creator>
  <cp:lastModifiedBy>Paul Schouten</cp:lastModifiedBy>
  <cp:lastPrinted>2017-04-16T10:59:17Z</cp:lastPrinted>
  <dcterms:created xsi:type="dcterms:W3CDTF">2017-04-14T21:18:14Z</dcterms:created>
  <dcterms:modified xsi:type="dcterms:W3CDTF">2017-06-12T15:20:36Z</dcterms:modified>
</cp:coreProperties>
</file>